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 activeTab="1"/>
  </bookViews>
  <sheets>
    <sheet name="PLAN COMPTABLE" sheetId="1" r:id="rId1"/>
    <sheet name="ACHATS - HORS ETAMINE" sheetId="2" r:id="rId2"/>
    <sheet name="ACHATS" sheetId="3" r:id="rId3"/>
    <sheet name="ETAMINE" sheetId="4" r:id="rId4"/>
    <sheet name="DEPLACEMENTS" sheetId="5" r:id="rId5"/>
    <sheet name="SUIVI ENCAISSEMENT" sheetId="6" r:id="rId6"/>
    <sheet name="VIREMENTS" sheetId="7" r:id="rId7"/>
    <sheet name="COMPTE ETAMINE" sheetId="8" r:id="rId8"/>
    <sheet name="PARAMETRAGE" sheetId="9" state="hidden" r:id="rId9"/>
    <sheet name="SUIVI D'ACTIVITE" sheetId="10" r:id="rId10"/>
    <sheet name="Compte de résultat" sheetId="11" r:id="rId11"/>
  </sheets>
  <definedNames>
    <definedName name="_xlnm._FilterDatabase" localSheetId="6" hidden="1">VIREMENTS!$A$1:$E$10</definedName>
  </definedNames>
  <calcPr calcId="145621"/>
</workbook>
</file>

<file path=xl/calcChain.xml><?xml version="1.0" encoding="utf-8"?>
<calcChain xmlns="http://schemas.openxmlformats.org/spreadsheetml/2006/main">
  <c r="K17" i="11" l="1"/>
  <c r="F14" i="11"/>
  <c r="F18" i="11" s="1"/>
  <c r="F23" i="11" s="1"/>
  <c r="D14" i="11"/>
  <c r="D18" i="11" s="1"/>
  <c r="D23" i="11" s="1"/>
  <c r="L13" i="11"/>
  <c r="K13" i="11"/>
  <c r="F8" i="11"/>
  <c r="D8" i="11"/>
  <c r="B8" i="11"/>
  <c r="D49" i="10"/>
  <c r="D48" i="10"/>
  <c r="D46" i="10"/>
  <c r="D45" i="10"/>
  <c r="D44" i="10"/>
  <c r="D42" i="10"/>
  <c r="D41" i="10"/>
  <c r="D40" i="10"/>
  <c r="D39" i="10"/>
  <c r="D37" i="10"/>
  <c r="D36" i="10"/>
  <c r="D35" i="10"/>
  <c r="D32" i="10" s="1"/>
  <c r="D34" i="10"/>
  <c r="D33" i="10"/>
  <c r="D31" i="10"/>
  <c r="D30" i="10"/>
  <c r="D29" i="10"/>
  <c r="D28" i="10"/>
  <c r="D27" i="10"/>
  <c r="D26" i="10"/>
  <c r="D24" i="10"/>
  <c r="D23" i="10"/>
  <c r="D21" i="10"/>
  <c r="D20" i="10" s="1"/>
  <c r="B15" i="11" s="1"/>
  <c r="D19" i="10"/>
  <c r="D18" i="10"/>
  <c r="D17" i="10"/>
  <c r="D16" i="10"/>
  <c r="D15" i="10"/>
  <c r="D14" i="10"/>
  <c r="D13" i="10"/>
  <c r="D12" i="10" s="1"/>
  <c r="D11" i="10"/>
  <c r="D10" i="10"/>
  <c r="D9" i="10"/>
  <c r="D8" i="10"/>
  <c r="D7" i="10"/>
  <c r="D6" i="10"/>
  <c r="D5" i="10"/>
  <c r="D6" i="8"/>
  <c r="D5" i="8"/>
  <c r="I249" i="6"/>
  <c r="J249" i="6" s="1"/>
  <c r="I248" i="6"/>
  <c r="J248" i="6" s="1"/>
  <c r="I247" i="6"/>
  <c r="J247" i="6" s="1"/>
  <c r="I246" i="6"/>
  <c r="J246" i="6" s="1"/>
  <c r="I245" i="6"/>
  <c r="J245" i="6" s="1"/>
  <c r="I244" i="6"/>
  <c r="J244" i="6" s="1"/>
  <c r="I243" i="6"/>
  <c r="J243" i="6" s="1"/>
  <c r="I242" i="6"/>
  <c r="J242" i="6" s="1"/>
  <c r="I241" i="6"/>
  <c r="J241" i="6" s="1"/>
  <c r="I240" i="6"/>
  <c r="J240" i="6" s="1"/>
  <c r="I239" i="6"/>
  <c r="J239" i="6" s="1"/>
  <c r="I238" i="6"/>
  <c r="J238" i="6" s="1"/>
  <c r="I237" i="6"/>
  <c r="J237" i="6" s="1"/>
  <c r="I236" i="6"/>
  <c r="J236" i="6" s="1"/>
  <c r="I235" i="6"/>
  <c r="J235" i="6" s="1"/>
  <c r="I234" i="6"/>
  <c r="J234" i="6" s="1"/>
  <c r="I233" i="6"/>
  <c r="J233" i="6" s="1"/>
  <c r="I232" i="6"/>
  <c r="J232" i="6" s="1"/>
  <c r="I231" i="6"/>
  <c r="J231" i="6" s="1"/>
  <c r="I230" i="6"/>
  <c r="J230" i="6" s="1"/>
  <c r="I229" i="6"/>
  <c r="J229" i="6" s="1"/>
  <c r="I228" i="6"/>
  <c r="J228" i="6" s="1"/>
  <c r="I227" i="6"/>
  <c r="J227" i="6" s="1"/>
  <c r="I226" i="6"/>
  <c r="J226" i="6" s="1"/>
  <c r="I225" i="6"/>
  <c r="J225" i="6" s="1"/>
  <c r="I224" i="6"/>
  <c r="J224" i="6" s="1"/>
  <c r="I223" i="6"/>
  <c r="J223" i="6" s="1"/>
  <c r="I222" i="6"/>
  <c r="J222" i="6" s="1"/>
  <c r="I221" i="6"/>
  <c r="J221" i="6" s="1"/>
  <c r="I220" i="6"/>
  <c r="J220" i="6" s="1"/>
  <c r="I219" i="6"/>
  <c r="J219" i="6" s="1"/>
  <c r="I218" i="6"/>
  <c r="J218" i="6" s="1"/>
  <c r="I217" i="6"/>
  <c r="J217" i="6" s="1"/>
  <c r="I216" i="6"/>
  <c r="J216" i="6" s="1"/>
  <c r="I215" i="6"/>
  <c r="J215" i="6" s="1"/>
  <c r="I214" i="6"/>
  <c r="J214" i="6" s="1"/>
  <c r="I213" i="6"/>
  <c r="J213" i="6" s="1"/>
  <c r="I212" i="6"/>
  <c r="J212" i="6" s="1"/>
  <c r="I211" i="6"/>
  <c r="J211" i="6" s="1"/>
  <c r="I210" i="6"/>
  <c r="J210" i="6" s="1"/>
  <c r="I209" i="6"/>
  <c r="J209" i="6" s="1"/>
  <c r="I208" i="6"/>
  <c r="J208" i="6" s="1"/>
  <c r="I207" i="6"/>
  <c r="J207" i="6" s="1"/>
  <c r="I206" i="6"/>
  <c r="J206" i="6" s="1"/>
  <c r="I205" i="6"/>
  <c r="J205" i="6" s="1"/>
  <c r="I204" i="6"/>
  <c r="J204" i="6" s="1"/>
  <c r="I203" i="6"/>
  <c r="J203" i="6" s="1"/>
  <c r="I202" i="6"/>
  <c r="J202" i="6" s="1"/>
  <c r="I201" i="6"/>
  <c r="J201" i="6" s="1"/>
  <c r="I200" i="6"/>
  <c r="J200" i="6" s="1"/>
  <c r="I199" i="6"/>
  <c r="J199" i="6" s="1"/>
  <c r="I198" i="6"/>
  <c r="J198" i="6" s="1"/>
  <c r="I197" i="6"/>
  <c r="J197" i="6" s="1"/>
  <c r="I196" i="6"/>
  <c r="J196" i="6" s="1"/>
  <c r="I195" i="6"/>
  <c r="J195" i="6" s="1"/>
  <c r="I194" i="6"/>
  <c r="J194" i="6" s="1"/>
  <c r="I193" i="6"/>
  <c r="J193" i="6" s="1"/>
  <c r="I192" i="6"/>
  <c r="J192" i="6" s="1"/>
  <c r="I191" i="6"/>
  <c r="J191" i="6" s="1"/>
  <c r="I190" i="6"/>
  <c r="J190" i="6" s="1"/>
  <c r="I189" i="6"/>
  <c r="J189" i="6" s="1"/>
  <c r="J188" i="6"/>
  <c r="I188" i="6"/>
  <c r="I187" i="6"/>
  <c r="J187" i="6" s="1"/>
  <c r="I186" i="6"/>
  <c r="J186" i="6" s="1"/>
  <c r="I185" i="6"/>
  <c r="J185" i="6" s="1"/>
  <c r="I184" i="6"/>
  <c r="J184" i="6" s="1"/>
  <c r="I183" i="6"/>
  <c r="J183" i="6" s="1"/>
  <c r="I182" i="6"/>
  <c r="J182" i="6" s="1"/>
  <c r="I181" i="6"/>
  <c r="J181" i="6" s="1"/>
  <c r="I180" i="6"/>
  <c r="J180" i="6" s="1"/>
  <c r="I179" i="6"/>
  <c r="J179" i="6" s="1"/>
  <c r="I178" i="6"/>
  <c r="J178" i="6" s="1"/>
  <c r="I177" i="6"/>
  <c r="J177" i="6" s="1"/>
  <c r="J176" i="6"/>
  <c r="I176" i="6"/>
  <c r="I175" i="6"/>
  <c r="J175" i="6" s="1"/>
  <c r="J174" i="6"/>
  <c r="I174" i="6"/>
  <c r="I173" i="6"/>
  <c r="J173" i="6" s="1"/>
  <c r="I172" i="6"/>
  <c r="J172" i="6" s="1"/>
  <c r="I171" i="6"/>
  <c r="J171" i="6" s="1"/>
  <c r="I170" i="6"/>
  <c r="J170" i="6" s="1"/>
  <c r="I169" i="6"/>
  <c r="J169" i="6" s="1"/>
  <c r="J168" i="6"/>
  <c r="I168" i="6"/>
  <c r="I167" i="6"/>
  <c r="J167" i="6" s="1"/>
  <c r="J166" i="6"/>
  <c r="I166" i="6"/>
  <c r="I165" i="6"/>
  <c r="J165" i="6" s="1"/>
  <c r="I164" i="6"/>
  <c r="J164" i="6" s="1"/>
  <c r="I163" i="6"/>
  <c r="J163" i="6" s="1"/>
  <c r="I162" i="6"/>
  <c r="J162" i="6" s="1"/>
  <c r="I161" i="6"/>
  <c r="J161" i="6" s="1"/>
  <c r="J160" i="6"/>
  <c r="I160" i="6"/>
  <c r="I159" i="6"/>
  <c r="J159" i="6" s="1"/>
  <c r="J158" i="6"/>
  <c r="I158" i="6"/>
  <c r="I157" i="6"/>
  <c r="J157" i="6" s="1"/>
  <c r="I156" i="6"/>
  <c r="J156" i="6" s="1"/>
  <c r="I155" i="6"/>
  <c r="J155" i="6" s="1"/>
  <c r="I154" i="6"/>
  <c r="J154" i="6" s="1"/>
  <c r="I153" i="6"/>
  <c r="J153" i="6" s="1"/>
  <c r="J152" i="6"/>
  <c r="I152" i="6"/>
  <c r="I151" i="6"/>
  <c r="J151" i="6" s="1"/>
  <c r="J150" i="6"/>
  <c r="I150" i="6"/>
  <c r="I149" i="6"/>
  <c r="J149" i="6" s="1"/>
  <c r="I148" i="6"/>
  <c r="J148" i="6" s="1"/>
  <c r="I147" i="6"/>
  <c r="J147" i="6" s="1"/>
  <c r="I146" i="6"/>
  <c r="J146" i="6" s="1"/>
  <c r="I145" i="6"/>
  <c r="J145" i="6" s="1"/>
  <c r="J144" i="6"/>
  <c r="I144" i="6"/>
  <c r="I143" i="6"/>
  <c r="J143" i="6" s="1"/>
  <c r="J142" i="6"/>
  <c r="I142" i="6"/>
  <c r="I141" i="6"/>
  <c r="J141" i="6" s="1"/>
  <c r="I140" i="6"/>
  <c r="J140" i="6" s="1"/>
  <c r="I139" i="6"/>
  <c r="J139" i="6" s="1"/>
  <c r="I138" i="6"/>
  <c r="J138" i="6" s="1"/>
  <c r="I137" i="6"/>
  <c r="J137" i="6" s="1"/>
  <c r="J136" i="6"/>
  <c r="I136" i="6"/>
  <c r="I135" i="6"/>
  <c r="J135" i="6" s="1"/>
  <c r="J134" i="6"/>
  <c r="I134" i="6"/>
  <c r="I133" i="6"/>
  <c r="J133" i="6" s="1"/>
  <c r="I132" i="6"/>
  <c r="J132" i="6" s="1"/>
  <c r="I131" i="6"/>
  <c r="J131" i="6" s="1"/>
  <c r="I130" i="6"/>
  <c r="J130" i="6" s="1"/>
  <c r="I129" i="6"/>
  <c r="J129" i="6" s="1"/>
  <c r="J128" i="6"/>
  <c r="I128" i="6"/>
  <c r="I127" i="6"/>
  <c r="J127" i="6" s="1"/>
  <c r="J126" i="6"/>
  <c r="I126" i="6"/>
  <c r="I125" i="6"/>
  <c r="J125" i="6" s="1"/>
  <c r="I124" i="6"/>
  <c r="J124" i="6" s="1"/>
  <c r="I123" i="6"/>
  <c r="J123" i="6" s="1"/>
  <c r="I122" i="6"/>
  <c r="J122" i="6" s="1"/>
  <c r="I121" i="6"/>
  <c r="J121" i="6" s="1"/>
  <c r="J120" i="6"/>
  <c r="I120" i="6"/>
  <c r="I119" i="6"/>
  <c r="J119" i="6" s="1"/>
  <c r="J118" i="6"/>
  <c r="I118" i="6"/>
  <c r="I117" i="6"/>
  <c r="J117" i="6" s="1"/>
  <c r="I116" i="6"/>
  <c r="J116" i="6" s="1"/>
  <c r="I115" i="6"/>
  <c r="J115" i="6" s="1"/>
  <c r="I114" i="6"/>
  <c r="J114" i="6" s="1"/>
  <c r="I113" i="6"/>
  <c r="J113" i="6" s="1"/>
  <c r="J112" i="6"/>
  <c r="I112" i="6"/>
  <c r="I111" i="6"/>
  <c r="J111" i="6" s="1"/>
  <c r="J110" i="6"/>
  <c r="I110" i="6"/>
  <c r="I109" i="6"/>
  <c r="J109" i="6" s="1"/>
  <c r="I108" i="6"/>
  <c r="J108" i="6" s="1"/>
  <c r="I107" i="6"/>
  <c r="J107" i="6" s="1"/>
  <c r="I106" i="6"/>
  <c r="J106" i="6" s="1"/>
  <c r="I105" i="6"/>
  <c r="J105" i="6" s="1"/>
  <c r="J104" i="6"/>
  <c r="I104" i="6"/>
  <c r="I103" i="6"/>
  <c r="J103" i="6" s="1"/>
  <c r="J102" i="6"/>
  <c r="I102" i="6"/>
  <c r="I101" i="6"/>
  <c r="J101" i="6" s="1"/>
  <c r="I100" i="6"/>
  <c r="J100" i="6" s="1"/>
  <c r="I99" i="6"/>
  <c r="J99" i="6" s="1"/>
  <c r="I98" i="6"/>
  <c r="J98" i="6" s="1"/>
  <c r="I97" i="6"/>
  <c r="J97" i="6" s="1"/>
  <c r="J96" i="6"/>
  <c r="I96" i="6"/>
  <c r="I95" i="6"/>
  <c r="J95" i="6" s="1"/>
  <c r="J94" i="6"/>
  <c r="I94" i="6"/>
  <c r="I93" i="6"/>
  <c r="J93" i="6" s="1"/>
  <c r="I92" i="6"/>
  <c r="J92" i="6" s="1"/>
  <c r="I91" i="6"/>
  <c r="J91" i="6" s="1"/>
  <c r="I90" i="6"/>
  <c r="J90" i="6" s="1"/>
  <c r="I89" i="6"/>
  <c r="J89" i="6" s="1"/>
  <c r="J88" i="6"/>
  <c r="I88" i="6"/>
  <c r="I87" i="6"/>
  <c r="J87" i="6" s="1"/>
  <c r="J86" i="6"/>
  <c r="I86" i="6"/>
  <c r="I85" i="6"/>
  <c r="J85" i="6" s="1"/>
  <c r="I84" i="6"/>
  <c r="J84" i="6" s="1"/>
  <c r="I83" i="6"/>
  <c r="J83" i="6" s="1"/>
  <c r="I82" i="6"/>
  <c r="J82" i="6" s="1"/>
  <c r="I81" i="6"/>
  <c r="J81" i="6" s="1"/>
  <c r="J80" i="6"/>
  <c r="I80" i="6"/>
  <c r="I79" i="6"/>
  <c r="J79" i="6" s="1"/>
  <c r="J78" i="6"/>
  <c r="I78" i="6"/>
  <c r="I77" i="6"/>
  <c r="J77" i="6" s="1"/>
  <c r="I76" i="6"/>
  <c r="J76" i="6" s="1"/>
  <c r="I75" i="6"/>
  <c r="J75" i="6" s="1"/>
  <c r="I74" i="6"/>
  <c r="J74" i="6" s="1"/>
  <c r="I73" i="6"/>
  <c r="J73" i="6" s="1"/>
  <c r="J72" i="6"/>
  <c r="I72" i="6"/>
  <c r="I71" i="6"/>
  <c r="J71" i="6" s="1"/>
  <c r="J70" i="6"/>
  <c r="I70" i="6"/>
  <c r="I69" i="6"/>
  <c r="J69" i="6" s="1"/>
  <c r="I68" i="6"/>
  <c r="J68" i="6" s="1"/>
  <c r="I67" i="6"/>
  <c r="J67" i="6" s="1"/>
  <c r="I66" i="6"/>
  <c r="J66" i="6" s="1"/>
  <c r="I65" i="6"/>
  <c r="J65" i="6" s="1"/>
  <c r="J64" i="6"/>
  <c r="I64" i="6"/>
  <c r="I63" i="6"/>
  <c r="J63" i="6" s="1"/>
  <c r="J62" i="6"/>
  <c r="I62" i="6"/>
  <c r="I61" i="6"/>
  <c r="J61" i="6" s="1"/>
  <c r="I60" i="6"/>
  <c r="J60" i="6" s="1"/>
  <c r="I59" i="6"/>
  <c r="J59" i="6" s="1"/>
  <c r="I58" i="6"/>
  <c r="J58" i="6" s="1"/>
  <c r="I57" i="6"/>
  <c r="J57" i="6" s="1"/>
  <c r="J56" i="6"/>
  <c r="I56" i="6"/>
  <c r="I55" i="6"/>
  <c r="J55" i="6" s="1"/>
  <c r="J54" i="6"/>
  <c r="I54" i="6"/>
  <c r="I53" i="6"/>
  <c r="J53" i="6" s="1"/>
  <c r="I52" i="6"/>
  <c r="J52" i="6" s="1"/>
  <c r="I51" i="6"/>
  <c r="J51" i="6" s="1"/>
  <c r="I50" i="6"/>
  <c r="J50" i="6" s="1"/>
  <c r="I49" i="6"/>
  <c r="J49" i="6" s="1"/>
  <c r="J48" i="6"/>
  <c r="I48" i="6"/>
  <c r="I47" i="6"/>
  <c r="J47" i="6" s="1"/>
  <c r="J46" i="6"/>
  <c r="I46" i="6"/>
  <c r="I45" i="6"/>
  <c r="J45" i="6" s="1"/>
  <c r="I44" i="6"/>
  <c r="J44" i="6" s="1"/>
  <c r="I43" i="6"/>
  <c r="J43" i="6" s="1"/>
  <c r="I42" i="6"/>
  <c r="J42" i="6" s="1"/>
  <c r="I41" i="6"/>
  <c r="J41" i="6" s="1"/>
  <c r="J40" i="6"/>
  <c r="I40" i="6"/>
  <c r="I39" i="6"/>
  <c r="J39" i="6" s="1"/>
  <c r="J38" i="6"/>
  <c r="I38" i="6"/>
  <c r="I37" i="6"/>
  <c r="J37" i="6" s="1"/>
  <c r="I36" i="6"/>
  <c r="J36" i="6" s="1"/>
  <c r="I35" i="6"/>
  <c r="J35" i="6" s="1"/>
  <c r="I34" i="6"/>
  <c r="J34" i="6" s="1"/>
  <c r="I33" i="6"/>
  <c r="J33" i="6" s="1"/>
  <c r="J32" i="6"/>
  <c r="I32" i="6"/>
  <c r="I31" i="6"/>
  <c r="J31" i="6" s="1"/>
  <c r="J30" i="6"/>
  <c r="I30" i="6"/>
  <c r="I29" i="6"/>
  <c r="J29" i="6" s="1"/>
  <c r="I28" i="6"/>
  <c r="J28" i="6" s="1"/>
  <c r="I27" i="6"/>
  <c r="J27" i="6" s="1"/>
  <c r="I26" i="6"/>
  <c r="J26" i="6" s="1"/>
  <c r="I25" i="6"/>
  <c r="J25" i="6" s="1"/>
  <c r="J24" i="6"/>
  <c r="I24" i="6"/>
  <c r="I23" i="6"/>
  <c r="J23" i="6" s="1"/>
  <c r="K19" i="11" s="1"/>
  <c r="J22" i="6"/>
  <c r="I22" i="6"/>
  <c r="I21" i="6"/>
  <c r="J21" i="6" s="1"/>
  <c r="I20" i="6"/>
  <c r="J20" i="6" s="1"/>
  <c r="I19" i="6"/>
  <c r="J19" i="6" s="1"/>
  <c r="I18" i="6"/>
  <c r="J18" i="6" s="1"/>
  <c r="I17" i="6"/>
  <c r="J17" i="6" s="1"/>
  <c r="J16" i="6"/>
  <c r="I16" i="6"/>
  <c r="I15" i="6"/>
  <c r="J15" i="6" s="1"/>
  <c r="J14" i="6"/>
  <c r="I14" i="6"/>
  <c r="I13" i="6"/>
  <c r="J13" i="6" s="1"/>
  <c r="I12" i="6"/>
  <c r="J12" i="6" s="1"/>
  <c r="J11" i="6"/>
  <c r="I11" i="6"/>
  <c r="I10" i="6"/>
  <c r="J10" i="6" s="1"/>
  <c r="J9" i="6"/>
  <c r="I9" i="6"/>
  <c r="I8" i="6"/>
  <c r="J8" i="6" s="1"/>
  <c r="J7" i="6"/>
  <c r="I7" i="6"/>
  <c r="I6" i="6"/>
  <c r="J6" i="6" s="1"/>
  <c r="J5" i="6"/>
  <c r="I5" i="6"/>
  <c r="I4" i="6"/>
  <c r="J4" i="6" s="1"/>
  <c r="O3" i="6"/>
  <c r="F4" i="6" s="1"/>
  <c r="O4" i="6" s="1"/>
  <c r="F5" i="6" s="1"/>
  <c r="O5" i="6" s="1"/>
  <c r="F6" i="6" s="1"/>
  <c r="O6" i="6" s="1"/>
  <c r="F7" i="6" s="1"/>
  <c r="O7" i="6" s="1"/>
  <c r="F8" i="6" s="1"/>
  <c r="O8" i="6" s="1"/>
  <c r="F9" i="6" s="1"/>
  <c r="O9" i="6" s="1"/>
  <c r="F10" i="6" s="1"/>
  <c r="O10" i="6" s="1"/>
  <c r="F11" i="6" s="1"/>
  <c r="O11" i="6" s="1"/>
  <c r="F12" i="6" s="1"/>
  <c r="O12" i="6" s="1"/>
  <c r="F13" i="6" s="1"/>
  <c r="O13" i="6" s="1"/>
  <c r="F14" i="6" s="1"/>
  <c r="O14" i="6" s="1"/>
  <c r="F15" i="6" s="1"/>
  <c r="O15" i="6" s="1"/>
  <c r="F16" i="6" s="1"/>
  <c r="O16" i="6" s="1"/>
  <c r="F17" i="6" s="1"/>
  <c r="O17" i="6" s="1"/>
  <c r="F18" i="6" s="1"/>
  <c r="O18" i="6" s="1"/>
  <c r="F19" i="6" s="1"/>
  <c r="O19" i="6" s="1"/>
  <c r="F20" i="6" s="1"/>
  <c r="O20" i="6" s="1"/>
  <c r="F21" i="6" s="1"/>
  <c r="O21" i="6" s="1"/>
  <c r="F22" i="6" s="1"/>
  <c r="O22" i="6" s="1"/>
  <c r="F23" i="6" s="1"/>
  <c r="O23" i="6" s="1"/>
  <c r="F24" i="6" s="1"/>
  <c r="O24" i="6" s="1"/>
  <c r="F25" i="6" s="1"/>
  <c r="O25" i="6" s="1"/>
  <c r="F26" i="6" s="1"/>
  <c r="O26" i="6" s="1"/>
  <c r="F27" i="6" s="1"/>
  <c r="O27" i="6" s="1"/>
  <c r="F28" i="6" s="1"/>
  <c r="O28" i="6" s="1"/>
  <c r="F29" i="6" s="1"/>
  <c r="O29" i="6" s="1"/>
  <c r="F30" i="6" s="1"/>
  <c r="O30" i="6" s="1"/>
  <c r="F31" i="6" s="1"/>
  <c r="O31" i="6" s="1"/>
  <c r="F32" i="6" s="1"/>
  <c r="O32" i="6" s="1"/>
  <c r="F33" i="6" s="1"/>
  <c r="O33" i="6" s="1"/>
  <c r="F34" i="6" s="1"/>
  <c r="O34" i="6" s="1"/>
  <c r="F35" i="6" s="1"/>
  <c r="O35" i="6" s="1"/>
  <c r="F36" i="6" s="1"/>
  <c r="O36" i="6" s="1"/>
  <c r="F37" i="6" s="1"/>
  <c r="O37" i="6" s="1"/>
  <c r="F38" i="6" s="1"/>
  <c r="O38" i="6" s="1"/>
  <c r="F39" i="6" s="1"/>
  <c r="O39" i="6" s="1"/>
  <c r="F40" i="6" s="1"/>
  <c r="O40" i="6" s="1"/>
  <c r="F41" i="6" s="1"/>
  <c r="O41" i="6" s="1"/>
  <c r="F42" i="6" s="1"/>
  <c r="O42" i="6" s="1"/>
  <c r="F43" i="6" s="1"/>
  <c r="O43" i="6" s="1"/>
  <c r="F44" i="6" s="1"/>
  <c r="O44" i="6" s="1"/>
  <c r="F45" i="6" s="1"/>
  <c r="O45" i="6" s="1"/>
  <c r="F46" i="6" s="1"/>
  <c r="O46" i="6" s="1"/>
  <c r="F47" i="6" s="1"/>
  <c r="O47" i="6" s="1"/>
  <c r="F48" i="6" s="1"/>
  <c r="O48" i="6" s="1"/>
  <c r="F49" i="6" s="1"/>
  <c r="O49" i="6" s="1"/>
  <c r="F50" i="6" s="1"/>
  <c r="O50" i="6" s="1"/>
  <c r="F51" i="6" s="1"/>
  <c r="O51" i="6" s="1"/>
  <c r="F52" i="6" s="1"/>
  <c r="O52" i="6" s="1"/>
  <c r="F53" i="6" s="1"/>
  <c r="O53" i="6" s="1"/>
  <c r="F54" i="6" s="1"/>
  <c r="O54" i="6" s="1"/>
  <c r="F55" i="6" s="1"/>
  <c r="O55" i="6" s="1"/>
  <c r="F56" i="6" s="1"/>
  <c r="O56" i="6" s="1"/>
  <c r="F57" i="6" s="1"/>
  <c r="O57" i="6" s="1"/>
  <c r="F58" i="6" s="1"/>
  <c r="O58" i="6" s="1"/>
  <c r="F59" i="6" s="1"/>
  <c r="O59" i="6" s="1"/>
  <c r="F60" i="6" s="1"/>
  <c r="O60" i="6" s="1"/>
  <c r="F61" i="6" s="1"/>
  <c r="O61" i="6" s="1"/>
  <c r="F62" i="6" s="1"/>
  <c r="O62" i="6" s="1"/>
  <c r="F63" i="6" s="1"/>
  <c r="O63" i="6" s="1"/>
  <c r="F64" i="6" s="1"/>
  <c r="O64" i="6" s="1"/>
  <c r="F65" i="6" s="1"/>
  <c r="O65" i="6" s="1"/>
  <c r="F66" i="6" s="1"/>
  <c r="O66" i="6" s="1"/>
  <c r="F67" i="6" s="1"/>
  <c r="O67" i="6" s="1"/>
  <c r="F68" i="6" s="1"/>
  <c r="O68" i="6" s="1"/>
  <c r="F69" i="6" s="1"/>
  <c r="O69" i="6" s="1"/>
  <c r="F70" i="6" s="1"/>
  <c r="O70" i="6" s="1"/>
  <c r="F71" i="6" s="1"/>
  <c r="O71" i="6" s="1"/>
  <c r="F72" i="6" s="1"/>
  <c r="O72" i="6" s="1"/>
  <c r="F73" i="6" s="1"/>
  <c r="O73" i="6" s="1"/>
  <c r="F74" i="6" s="1"/>
  <c r="O74" i="6" s="1"/>
  <c r="F75" i="6" s="1"/>
  <c r="O75" i="6" s="1"/>
  <c r="F76" i="6" s="1"/>
  <c r="O76" i="6" s="1"/>
  <c r="F77" i="6" s="1"/>
  <c r="O77" i="6" s="1"/>
  <c r="F78" i="6" s="1"/>
  <c r="O78" i="6" s="1"/>
  <c r="F79" i="6" s="1"/>
  <c r="O79" i="6" s="1"/>
  <c r="F80" i="6" s="1"/>
  <c r="O80" i="6" s="1"/>
  <c r="F81" i="6" s="1"/>
  <c r="O81" i="6" s="1"/>
  <c r="F82" i="6" s="1"/>
  <c r="O82" i="6" s="1"/>
  <c r="F83" i="6" s="1"/>
  <c r="O83" i="6" s="1"/>
  <c r="F84" i="6" s="1"/>
  <c r="O84" i="6" s="1"/>
  <c r="F85" i="6" s="1"/>
  <c r="O85" i="6" s="1"/>
  <c r="F86" i="6" s="1"/>
  <c r="O86" i="6" s="1"/>
  <c r="F87" i="6" s="1"/>
  <c r="O87" i="6" s="1"/>
  <c r="F88" i="6" s="1"/>
  <c r="O88" i="6" s="1"/>
  <c r="F89" i="6" s="1"/>
  <c r="O89" i="6" s="1"/>
  <c r="F90" i="6" s="1"/>
  <c r="O90" i="6" s="1"/>
  <c r="F91" i="6" s="1"/>
  <c r="O91" i="6" s="1"/>
  <c r="F92" i="6" s="1"/>
  <c r="O92" i="6" s="1"/>
  <c r="F93" i="6" s="1"/>
  <c r="O93" i="6" s="1"/>
  <c r="F94" i="6" s="1"/>
  <c r="O94" i="6" s="1"/>
  <c r="F95" i="6" s="1"/>
  <c r="O95" i="6" s="1"/>
  <c r="F96" i="6" s="1"/>
  <c r="O96" i="6" s="1"/>
  <c r="F97" i="6" s="1"/>
  <c r="O97" i="6" s="1"/>
  <c r="F98" i="6" s="1"/>
  <c r="O98" i="6" s="1"/>
  <c r="F99" i="6" s="1"/>
  <c r="O99" i="6" s="1"/>
  <c r="F100" i="6" s="1"/>
  <c r="O100" i="6" s="1"/>
  <c r="F101" i="6" s="1"/>
  <c r="O101" i="6" s="1"/>
  <c r="F102" i="6" s="1"/>
  <c r="O102" i="6" s="1"/>
  <c r="F103" i="6" s="1"/>
  <c r="O103" i="6" s="1"/>
  <c r="F104" i="6" s="1"/>
  <c r="O104" i="6" s="1"/>
  <c r="F105" i="6" s="1"/>
  <c r="O105" i="6" s="1"/>
  <c r="F106" i="6" s="1"/>
  <c r="O106" i="6" s="1"/>
  <c r="F107" i="6" s="1"/>
  <c r="O107" i="6" s="1"/>
  <c r="F108" i="6" s="1"/>
  <c r="O108" i="6" s="1"/>
  <c r="F109" i="6" s="1"/>
  <c r="O109" i="6" s="1"/>
  <c r="F110" i="6" s="1"/>
  <c r="O110" i="6" s="1"/>
  <c r="F111" i="6" s="1"/>
  <c r="O111" i="6" s="1"/>
  <c r="F112" i="6" s="1"/>
  <c r="O112" i="6" s="1"/>
  <c r="F113" i="6" s="1"/>
  <c r="O113" i="6" s="1"/>
  <c r="F114" i="6" s="1"/>
  <c r="O114" i="6" s="1"/>
  <c r="F115" i="6" s="1"/>
  <c r="O115" i="6" s="1"/>
  <c r="F116" i="6" s="1"/>
  <c r="O116" i="6" s="1"/>
  <c r="F117" i="6" s="1"/>
  <c r="O117" i="6" s="1"/>
  <c r="F118" i="6" s="1"/>
  <c r="O118" i="6" s="1"/>
  <c r="F119" i="6" s="1"/>
  <c r="O119" i="6" s="1"/>
  <c r="F120" i="6" s="1"/>
  <c r="O120" i="6" s="1"/>
  <c r="F121" i="6" s="1"/>
  <c r="O121" i="6" s="1"/>
  <c r="F122" i="6" s="1"/>
  <c r="O122" i="6" s="1"/>
  <c r="F123" i="6" s="1"/>
  <c r="O123" i="6" s="1"/>
  <c r="F124" i="6" s="1"/>
  <c r="O124" i="6" s="1"/>
  <c r="F125" i="6" s="1"/>
  <c r="O125" i="6" s="1"/>
  <c r="F126" i="6" s="1"/>
  <c r="O126" i="6" s="1"/>
  <c r="F127" i="6" s="1"/>
  <c r="O127" i="6" s="1"/>
  <c r="F128" i="6" s="1"/>
  <c r="O128" i="6" s="1"/>
  <c r="F129" i="6" s="1"/>
  <c r="O129" i="6" s="1"/>
  <c r="F130" i="6" s="1"/>
  <c r="O130" i="6" s="1"/>
  <c r="F131" i="6" s="1"/>
  <c r="O131" i="6" s="1"/>
  <c r="F132" i="6" s="1"/>
  <c r="O132" i="6" s="1"/>
  <c r="F133" i="6" s="1"/>
  <c r="O133" i="6" s="1"/>
  <c r="F134" i="6" s="1"/>
  <c r="O134" i="6" s="1"/>
  <c r="F135" i="6" s="1"/>
  <c r="O135" i="6" s="1"/>
  <c r="F136" i="6" s="1"/>
  <c r="O136" i="6" s="1"/>
  <c r="F137" i="6" s="1"/>
  <c r="O137" i="6" s="1"/>
  <c r="F138" i="6" s="1"/>
  <c r="O138" i="6" s="1"/>
  <c r="F139" i="6" s="1"/>
  <c r="O139" i="6" s="1"/>
  <c r="F140" i="6" s="1"/>
  <c r="O140" i="6" s="1"/>
  <c r="F141" i="6" s="1"/>
  <c r="O141" i="6" s="1"/>
  <c r="F142" i="6" s="1"/>
  <c r="O142" i="6" s="1"/>
  <c r="F143" i="6" s="1"/>
  <c r="O143" i="6" s="1"/>
  <c r="F144" i="6" s="1"/>
  <c r="O144" i="6" s="1"/>
  <c r="F145" i="6" s="1"/>
  <c r="O145" i="6" s="1"/>
  <c r="F146" i="6" s="1"/>
  <c r="O146" i="6" s="1"/>
  <c r="F147" i="6" s="1"/>
  <c r="O147" i="6" s="1"/>
  <c r="F148" i="6" s="1"/>
  <c r="O148" i="6" s="1"/>
  <c r="F149" i="6" s="1"/>
  <c r="O149" i="6" s="1"/>
  <c r="F150" i="6" s="1"/>
  <c r="O150" i="6" s="1"/>
  <c r="F151" i="6" s="1"/>
  <c r="O151" i="6" s="1"/>
  <c r="F152" i="6" s="1"/>
  <c r="O152" i="6" s="1"/>
  <c r="F153" i="6" s="1"/>
  <c r="O153" i="6" s="1"/>
  <c r="F154" i="6" s="1"/>
  <c r="O154" i="6" s="1"/>
  <c r="F155" i="6" s="1"/>
  <c r="O155" i="6" s="1"/>
  <c r="F156" i="6" s="1"/>
  <c r="O156" i="6" s="1"/>
  <c r="F157" i="6" s="1"/>
  <c r="O157" i="6" s="1"/>
  <c r="F158" i="6" s="1"/>
  <c r="O158" i="6" s="1"/>
  <c r="F159" i="6" s="1"/>
  <c r="O159" i="6" s="1"/>
  <c r="F160" i="6" s="1"/>
  <c r="O160" i="6" s="1"/>
  <c r="F161" i="6" s="1"/>
  <c r="O161" i="6" s="1"/>
  <c r="F162" i="6" s="1"/>
  <c r="O162" i="6" s="1"/>
  <c r="F163" i="6" s="1"/>
  <c r="O163" i="6" s="1"/>
  <c r="F164" i="6" s="1"/>
  <c r="O164" i="6" s="1"/>
  <c r="F165" i="6" s="1"/>
  <c r="O165" i="6" s="1"/>
  <c r="F166" i="6" s="1"/>
  <c r="O166" i="6" s="1"/>
  <c r="F167" i="6" s="1"/>
  <c r="O167" i="6" s="1"/>
  <c r="F168" i="6" s="1"/>
  <c r="O168" i="6" s="1"/>
  <c r="F169" i="6" s="1"/>
  <c r="O169" i="6" s="1"/>
  <c r="F170" i="6" s="1"/>
  <c r="O170" i="6" s="1"/>
  <c r="F171" i="6" s="1"/>
  <c r="O171" i="6" s="1"/>
  <c r="F172" i="6" s="1"/>
  <c r="O172" i="6" s="1"/>
  <c r="F173" i="6" s="1"/>
  <c r="O173" i="6" s="1"/>
  <c r="F174" i="6" s="1"/>
  <c r="O174" i="6" s="1"/>
  <c r="F175" i="6" s="1"/>
  <c r="O175" i="6" s="1"/>
  <c r="F176" i="6" s="1"/>
  <c r="O176" i="6" s="1"/>
  <c r="F177" i="6" s="1"/>
  <c r="O177" i="6" s="1"/>
  <c r="F178" i="6" s="1"/>
  <c r="O178" i="6" s="1"/>
  <c r="F179" i="6" s="1"/>
  <c r="O179" i="6" s="1"/>
  <c r="F180" i="6" s="1"/>
  <c r="O180" i="6" s="1"/>
  <c r="F181" i="6" s="1"/>
  <c r="O181" i="6" s="1"/>
  <c r="F182" i="6" s="1"/>
  <c r="O182" i="6" s="1"/>
  <c r="F183" i="6" s="1"/>
  <c r="O183" i="6" s="1"/>
  <c r="F184" i="6" s="1"/>
  <c r="O184" i="6" s="1"/>
  <c r="F185" i="6" s="1"/>
  <c r="O185" i="6" s="1"/>
  <c r="F186" i="6" s="1"/>
  <c r="O186" i="6" s="1"/>
  <c r="F187" i="6" s="1"/>
  <c r="O187" i="6" s="1"/>
  <c r="F188" i="6" s="1"/>
  <c r="O188" i="6" s="1"/>
  <c r="F189" i="6" s="1"/>
  <c r="O189" i="6" s="1"/>
  <c r="F190" i="6" s="1"/>
  <c r="O190" i="6" s="1"/>
  <c r="F191" i="6" s="1"/>
  <c r="O191" i="6" s="1"/>
  <c r="F192" i="6" s="1"/>
  <c r="O192" i="6" s="1"/>
  <c r="F193" i="6" s="1"/>
  <c r="O193" i="6" s="1"/>
  <c r="F194" i="6" s="1"/>
  <c r="O194" i="6" s="1"/>
  <c r="F195" i="6" s="1"/>
  <c r="O195" i="6" s="1"/>
  <c r="F196" i="6" s="1"/>
  <c r="O196" i="6" s="1"/>
  <c r="F197" i="6" s="1"/>
  <c r="O197" i="6" s="1"/>
  <c r="F198" i="6" s="1"/>
  <c r="O198" i="6" s="1"/>
  <c r="F199" i="6" s="1"/>
  <c r="O199" i="6" s="1"/>
  <c r="F200" i="6" s="1"/>
  <c r="O200" i="6" s="1"/>
  <c r="F201" i="6" s="1"/>
  <c r="O201" i="6" s="1"/>
  <c r="F202" i="6" s="1"/>
  <c r="O202" i="6" s="1"/>
  <c r="F203" i="6" s="1"/>
  <c r="O203" i="6" s="1"/>
  <c r="F204" i="6" s="1"/>
  <c r="O204" i="6" s="1"/>
  <c r="F205" i="6" s="1"/>
  <c r="O205" i="6" s="1"/>
  <c r="F206" i="6" s="1"/>
  <c r="O206" i="6" s="1"/>
  <c r="F207" i="6" s="1"/>
  <c r="O207" i="6" s="1"/>
  <c r="F208" i="6" s="1"/>
  <c r="O208" i="6" s="1"/>
  <c r="F209" i="6" s="1"/>
  <c r="O209" i="6" s="1"/>
  <c r="F210" i="6" s="1"/>
  <c r="O210" i="6" s="1"/>
  <c r="F211" i="6" s="1"/>
  <c r="O211" i="6" s="1"/>
  <c r="F212" i="6" s="1"/>
  <c r="O212" i="6" s="1"/>
  <c r="F213" i="6" s="1"/>
  <c r="O213" i="6" s="1"/>
  <c r="F214" i="6" s="1"/>
  <c r="O214" i="6" s="1"/>
  <c r="F215" i="6" s="1"/>
  <c r="O215" i="6" s="1"/>
  <c r="F216" i="6" s="1"/>
  <c r="O216" i="6" s="1"/>
  <c r="F217" i="6" s="1"/>
  <c r="O217" i="6" s="1"/>
  <c r="F218" i="6" s="1"/>
  <c r="O218" i="6" s="1"/>
  <c r="F219" i="6" s="1"/>
  <c r="O219" i="6" s="1"/>
  <c r="F220" i="6" s="1"/>
  <c r="O220" i="6" s="1"/>
  <c r="F221" i="6" s="1"/>
  <c r="O221" i="6" s="1"/>
  <c r="F222" i="6" s="1"/>
  <c r="O222" i="6" s="1"/>
  <c r="F223" i="6" s="1"/>
  <c r="O223" i="6" s="1"/>
  <c r="F224" i="6" s="1"/>
  <c r="O224" i="6" s="1"/>
  <c r="F225" i="6" s="1"/>
  <c r="O225" i="6" s="1"/>
  <c r="F226" i="6" s="1"/>
  <c r="O226" i="6" s="1"/>
  <c r="F227" i="6" s="1"/>
  <c r="O227" i="6" s="1"/>
  <c r="F228" i="6" s="1"/>
  <c r="O228" i="6" s="1"/>
  <c r="F229" i="6" s="1"/>
  <c r="O229" i="6" s="1"/>
  <c r="F230" i="6" s="1"/>
  <c r="O230" i="6" s="1"/>
  <c r="F231" i="6" s="1"/>
  <c r="O231" i="6" s="1"/>
  <c r="F232" i="6" s="1"/>
  <c r="O232" i="6" s="1"/>
  <c r="F233" i="6" s="1"/>
  <c r="O233" i="6" s="1"/>
  <c r="F234" i="6" s="1"/>
  <c r="O234" i="6" s="1"/>
  <c r="F235" i="6" s="1"/>
  <c r="O235" i="6" s="1"/>
  <c r="F236" i="6" s="1"/>
  <c r="O236" i="6" s="1"/>
  <c r="F237" i="6" s="1"/>
  <c r="O237" i="6" s="1"/>
  <c r="F238" i="6" s="1"/>
  <c r="O238" i="6" s="1"/>
  <c r="F239" i="6" s="1"/>
  <c r="O239" i="6" s="1"/>
  <c r="F240" i="6" s="1"/>
  <c r="O240" i="6" s="1"/>
  <c r="F241" i="6" s="1"/>
  <c r="O241" i="6" s="1"/>
  <c r="F242" i="6" s="1"/>
  <c r="O242" i="6" s="1"/>
  <c r="F243" i="6" s="1"/>
  <c r="O243" i="6" s="1"/>
  <c r="F244" i="6" s="1"/>
  <c r="O244" i="6" s="1"/>
  <c r="F245" i="6" s="1"/>
  <c r="O245" i="6" s="1"/>
  <c r="F246" i="6" s="1"/>
  <c r="O246" i="6" s="1"/>
  <c r="F247" i="6" s="1"/>
  <c r="O247" i="6" s="1"/>
  <c r="F248" i="6" s="1"/>
  <c r="O248" i="6" s="1"/>
  <c r="F249" i="6" s="1"/>
  <c r="O249" i="6" s="1"/>
  <c r="I3" i="6"/>
  <c r="J3" i="6" s="1"/>
  <c r="F50" i="5"/>
  <c r="H50" i="5" s="1"/>
  <c r="H49" i="5"/>
  <c r="F49" i="5"/>
  <c r="F48" i="5"/>
  <c r="H48" i="5" s="1"/>
  <c r="H47" i="5"/>
  <c r="F47" i="5"/>
  <c r="F46" i="5"/>
  <c r="H46" i="5" s="1"/>
  <c r="H45" i="5"/>
  <c r="F45" i="5"/>
  <c r="F44" i="5"/>
  <c r="H44" i="5" s="1"/>
  <c r="H43" i="5"/>
  <c r="F43" i="5"/>
  <c r="F42" i="5"/>
  <c r="H42" i="5" s="1"/>
  <c r="H41" i="5"/>
  <c r="F41" i="5"/>
  <c r="F40" i="5"/>
  <c r="H40" i="5" s="1"/>
  <c r="H39" i="5"/>
  <c r="F39" i="5"/>
  <c r="F38" i="5"/>
  <c r="H38" i="5" s="1"/>
  <c r="H37" i="5"/>
  <c r="F37" i="5"/>
  <c r="F36" i="5"/>
  <c r="H36" i="5" s="1"/>
  <c r="H35" i="5"/>
  <c r="F35" i="5"/>
  <c r="F34" i="5"/>
  <c r="H34" i="5" s="1"/>
  <c r="H33" i="5"/>
  <c r="F33" i="5"/>
  <c r="F32" i="5"/>
  <c r="H32" i="5" s="1"/>
  <c r="H31" i="5"/>
  <c r="F31" i="5"/>
  <c r="F30" i="5"/>
  <c r="H30" i="5" s="1"/>
  <c r="H29" i="5"/>
  <c r="F29" i="5"/>
  <c r="F28" i="5"/>
  <c r="H28" i="5" s="1"/>
  <c r="H27" i="5"/>
  <c r="F27" i="5"/>
  <c r="F26" i="5"/>
  <c r="H26" i="5" s="1"/>
  <c r="H25" i="5"/>
  <c r="F25" i="5"/>
  <c r="F24" i="5"/>
  <c r="H24" i="5" s="1"/>
  <c r="H23" i="5"/>
  <c r="F23" i="5"/>
  <c r="F22" i="5"/>
  <c r="H22" i="5" s="1"/>
  <c r="H21" i="5"/>
  <c r="F21" i="5"/>
  <c r="F20" i="5"/>
  <c r="H20" i="5" s="1"/>
  <c r="H19" i="5"/>
  <c r="F19" i="5"/>
  <c r="F18" i="5"/>
  <c r="H18" i="5" s="1"/>
  <c r="H17" i="5"/>
  <c r="F17" i="5"/>
  <c r="F16" i="5"/>
  <c r="H16" i="5" s="1"/>
  <c r="H15" i="5"/>
  <c r="F15" i="5"/>
  <c r="F14" i="5"/>
  <c r="H14" i="5" s="1"/>
  <c r="H13" i="5"/>
  <c r="F13" i="5"/>
  <c r="F12" i="5"/>
  <c r="H12" i="5" s="1"/>
  <c r="H11" i="5"/>
  <c r="F11" i="5"/>
  <c r="F10" i="5"/>
  <c r="H10" i="5" s="1"/>
  <c r="H9" i="5"/>
  <c r="F9" i="5"/>
  <c r="F8" i="5"/>
  <c r="H8" i="5" s="1"/>
  <c r="H7" i="5"/>
  <c r="F7" i="5"/>
  <c r="N6" i="5"/>
  <c r="F6" i="5"/>
  <c r="H6" i="5" s="1"/>
  <c r="H5" i="5"/>
  <c r="F5" i="5"/>
  <c r="F4" i="5"/>
  <c r="H4" i="5" s="1"/>
  <c r="F3" i="5"/>
  <c r="H3" i="5" s="1"/>
  <c r="F62" i="4"/>
  <c r="G62" i="4" s="1"/>
  <c r="G61" i="4"/>
  <c r="F61" i="4"/>
  <c r="F60" i="4"/>
  <c r="G60" i="4" s="1"/>
  <c r="F59" i="4"/>
  <c r="G59" i="4" s="1"/>
  <c r="F58" i="4"/>
  <c r="G58" i="4" s="1"/>
  <c r="G57" i="4"/>
  <c r="F57" i="4"/>
  <c r="F56" i="4"/>
  <c r="G56" i="4" s="1"/>
  <c r="F55" i="4"/>
  <c r="G55" i="4" s="1"/>
  <c r="F54" i="4"/>
  <c r="G54" i="4" s="1"/>
  <c r="G53" i="4"/>
  <c r="F53" i="4"/>
  <c r="F52" i="4"/>
  <c r="G52" i="4" s="1"/>
  <c r="F51" i="4"/>
  <c r="G51" i="4" s="1"/>
  <c r="F50" i="4"/>
  <c r="G50" i="4" s="1"/>
  <c r="G49" i="4"/>
  <c r="F49" i="4"/>
  <c r="F48" i="4"/>
  <c r="G48" i="4" s="1"/>
  <c r="F47" i="4"/>
  <c r="G47" i="4" s="1"/>
  <c r="F46" i="4"/>
  <c r="G46" i="4" s="1"/>
  <c r="G45" i="4"/>
  <c r="F45" i="4"/>
  <c r="F44" i="4"/>
  <c r="G44" i="4" s="1"/>
  <c r="F43" i="4"/>
  <c r="G43" i="4" s="1"/>
  <c r="F42" i="4"/>
  <c r="G42" i="4" s="1"/>
  <c r="G41" i="4"/>
  <c r="F41" i="4"/>
  <c r="F40" i="4"/>
  <c r="G40" i="4" s="1"/>
  <c r="F39" i="4"/>
  <c r="G39" i="4" s="1"/>
  <c r="F38" i="4"/>
  <c r="G38" i="4" s="1"/>
  <c r="G37" i="4"/>
  <c r="F37" i="4"/>
  <c r="F36" i="4"/>
  <c r="G36" i="4" s="1"/>
  <c r="F35" i="4"/>
  <c r="G35" i="4" s="1"/>
  <c r="F34" i="4"/>
  <c r="G34" i="4" s="1"/>
  <c r="G33" i="4"/>
  <c r="F33" i="4"/>
  <c r="F32" i="4"/>
  <c r="G32" i="4" s="1"/>
  <c r="F31" i="4"/>
  <c r="G31" i="4" s="1"/>
  <c r="F30" i="4"/>
  <c r="G30" i="4" s="1"/>
  <c r="G29" i="4"/>
  <c r="F29" i="4"/>
  <c r="F28" i="4"/>
  <c r="G28" i="4" s="1"/>
  <c r="F27" i="4"/>
  <c r="G27" i="4" s="1"/>
  <c r="F26" i="4"/>
  <c r="G26" i="4" s="1"/>
  <c r="G25" i="4"/>
  <c r="F25" i="4"/>
  <c r="F24" i="4"/>
  <c r="G24" i="4" s="1"/>
  <c r="F23" i="4"/>
  <c r="G23" i="4" s="1"/>
  <c r="F22" i="4"/>
  <c r="G22" i="4" s="1"/>
  <c r="G21" i="4"/>
  <c r="F21" i="4"/>
  <c r="F20" i="4"/>
  <c r="G20" i="4" s="1"/>
  <c r="F19" i="4"/>
  <c r="G19" i="4" s="1"/>
  <c r="F18" i="4"/>
  <c r="G18" i="4" s="1"/>
  <c r="F17" i="4"/>
  <c r="G17" i="4" s="1"/>
  <c r="F16" i="4"/>
  <c r="G16" i="4" s="1"/>
  <c r="F15" i="4"/>
  <c r="G15" i="4" s="1"/>
  <c r="F14" i="4"/>
  <c r="G14" i="4" s="1"/>
  <c r="F13" i="4"/>
  <c r="G13" i="4" s="1"/>
  <c r="F12" i="4"/>
  <c r="G12" i="4" s="1"/>
  <c r="F11" i="4"/>
  <c r="G11" i="4" s="1"/>
  <c r="F10" i="4"/>
  <c r="G10" i="4" s="1"/>
  <c r="F9" i="4"/>
  <c r="G9" i="4" s="1"/>
  <c r="F8" i="4"/>
  <c r="G8" i="4" s="1"/>
  <c r="F7" i="4"/>
  <c r="G7" i="4" s="1"/>
  <c r="F6" i="4"/>
  <c r="G6" i="4" s="1"/>
  <c r="G5" i="4"/>
  <c r="F5" i="4"/>
  <c r="F4" i="4"/>
  <c r="G4" i="4" s="1"/>
  <c r="J3" i="4"/>
  <c r="J4" i="4" s="1"/>
  <c r="F3" i="4"/>
  <c r="G3" i="4" s="1"/>
  <c r="J2" i="4"/>
  <c r="F2" i="4"/>
  <c r="K2" i="4" s="1"/>
  <c r="U6" i="3"/>
  <c r="T6" i="3"/>
  <c r="U5" i="3"/>
  <c r="U3" i="3" s="1"/>
  <c r="T5" i="3"/>
  <c r="U4" i="3"/>
  <c r="T4" i="3"/>
  <c r="V4" i="3"/>
  <c r="I92" i="2"/>
  <c r="H92" i="2"/>
  <c r="I91" i="2"/>
  <c r="H91" i="2"/>
  <c r="I90" i="2"/>
  <c r="H90" i="2"/>
  <c r="I89" i="2"/>
  <c r="H89" i="2"/>
  <c r="I88" i="2"/>
  <c r="H88" i="2"/>
  <c r="I87" i="2"/>
  <c r="H87" i="2"/>
  <c r="I86" i="2"/>
  <c r="H86" i="2"/>
  <c r="I85" i="2"/>
  <c r="H85" i="2"/>
  <c r="I84" i="2"/>
  <c r="H84" i="2"/>
  <c r="I83" i="2"/>
  <c r="H83" i="2"/>
  <c r="I82" i="2"/>
  <c r="H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I71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P7" i="2"/>
  <c r="I7" i="2"/>
  <c r="H7" i="2"/>
  <c r="R6" i="2"/>
  <c r="Q6" i="2"/>
  <c r="P6" i="2"/>
  <c r="I6" i="2"/>
  <c r="H6" i="2"/>
  <c r="R5" i="2"/>
  <c r="Q5" i="2"/>
  <c r="P5" i="2"/>
  <c r="H5" i="2"/>
  <c r="I5" i="2" s="1"/>
  <c r="R4" i="2"/>
  <c r="R3" i="2" s="1"/>
  <c r="R7" i="2" s="1"/>
  <c r="Q4" i="2"/>
  <c r="Q3" i="2" s="1"/>
  <c r="P4" i="2"/>
  <c r="H4" i="2"/>
  <c r="I4" i="2" s="1"/>
  <c r="P3" i="2"/>
  <c r="H3" i="2"/>
  <c r="I3" i="2" s="1"/>
  <c r="H2" i="2"/>
  <c r="I2" i="2" s="1"/>
  <c r="B9" i="8" l="1"/>
  <c r="D22" i="10"/>
  <c r="T3" i="3"/>
  <c r="T8" i="3" s="1"/>
  <c r="V5" i="3"/>
  <c r="B6" i="8"/>
  <c r="V6" i="3"/>
  <c r="G2" i="4"/>
  <c r="L3" i="4" s="1"/>
  <c r="B7" i="8"/>
  <c r="V3" i="3"/>
  <c r="V8" i="3" s="1"/>
  <c r="Q7" i="2"/>
  <c r="U8" i="3"/>
  <c r="M6" i="5"/>
  <c r="O6" i="5" s="1"/>
  <c r="D43" i="10" s="1"/>
  <c r="D38" i="10" s="1"/>
  <c r="K16" i="11"/>
  <c r="H5" i="10"/>
  <c r="K20" i="11"/>
  <c r="K18" i="11"/>
  <c r="G23" i="11"/>
  <c r="F29" i="11"/>
  <c r="F31" i="11" s="1"/>
  <c r="F35" i="11" s="1"/>
  <c r="K3" i="4"/>
  <c r="K4" i="4" s="1"/>
  <c r="B8" i="8"/>
  <c r="D29" i="11"/>
  <c r="D31" i="11" s="1"/>
  <c r="D35" i="11" s="1"/>
  <c r="E23" i="11"/>
  <c r="D47" i="10"/>
  <c r="B22" i="11"/>
  <c r="D11" i="8"/>
  <c r="B17" i="8"/>
  <c r="D4" i="10"/>
  <c r="B16" i="11" s="1"/>
  <c r="D25" i="10"/>
  <c r="B17" i="11" l="1"/>
  <c r="K22" i="11"/>
  <c r="G35" i="11"/>
  <c r="F38" i="11"/>
  <c r="B16" i="8"/>
  <c r="B18" i="8" s="1"/>
  <c r="B10" i="8"/>
  <c r="L2" i="4"/>
  <c r="L4" i="4" s="1"/>
  <c r="D51" i="10"/>
  <c r="B5" i="8"/>
  <c r="D38" i="11"/>
  <c r="E35" i="11"/>
  <c r="B9" i="11"/>
  <c r="B14" i="11" s="1"/>
  <c r="H51" i="10"/>
  <c r="B18" i="11" l="1"/>
  <c r="B23" i="11" s="1"/>
  <c r="C23" i="11" s="1"/>
  <c r="B11" i="8"/>
  <c r="D13" i="8" s="1"/>
  <c r="L17" i="11"/>
  <c r="L19" i="11"/>
  <c r="L20" i="11"/>
  <c r="L18" i="11"/>
  <c r="L16" i="11"/>
  <c r="L22" i="11" s="1"/>
  <c r="B29" i="11" l="1"/>
  <c r="B31" i="11" s="1"/>
  <c r="B35" i="11" s="1"/>
  <c r="B38" i="11" s="1"/>
  <c r="C35" i="11" l="1"/>
</calcChain>
</file>

<file path=xl/comments1.xml><?xml version="1.0" encoding="utf-8"?>
<comments xmlns="http://schemas.openxmlformats.org/spreadsheetml/2006/main">
  <authors>
    <author/>
  </authors>
  <commentList>
    <comment ref="N47" authorId="0">
      <text>
        <r>
          <rPr>
            <sz val="10"/>
            <color rgb="FF000000"/>
            <rFont val="Arial"/>
          </rPr>
          <t>comptabiliser dans compte fournisseur
	-Nils Maurice</t>
        </r>
      </text>
    </comment>
    <comment ref="A62" authorId="0">
      <text>
        <r>
          <rPr>
            <sz val="10"/>
            <color rgb="FF000000"/>
            <rFont val="Arial"/>
          </rPr>
          <t xml:space="preserve">Partage ETA : bac à échauder
</t>
        </r>
      </text>
    </comment>
    <comment ref="A71" authorId="0">
      <text>
        <r>
          <rPr>
            <sz val="10"/>
            <color rgb="FF000000"/>
            <rFont val="Arial"/>
          </rPr>
          <t xml:space="preserve">Partage ETA
</t>
        </r>
      </text>
    </comment>
    <comment ref="A72" authorId="0">
      <text>
        <r>
          <rPr>
            <sz val="10"/>
            <color rgb="FF000000"/>
            <rFont val="Arial"/>
          </rPr>
          <t xml:space="preserve">Partage ETA
</t>
        </r>
      </text>
    </comment>
    <comment ref="A75" authorId="0">
      <text>
        <r>
          <rPr>
            <sz val="10"/>
            <color rgb="FF000000"/>
            <rFont val="Arial"/>
          </rPr>
          <t>Partage ETA : livre</t>
        </r>
      </text>
    </comment>
    <comment ref="I129" authorId="0">
      <text>
        <r>
          <rPr>
            <sz val="10"/>
            <color rgb="FF000000"/>
            <rFont val="Arial"/>
          </rPr>
          <t>Prélèvements :
&gt; 25/10 &gt; 2322.44 - OK
&gt; 25/11 &gt; 387 - OK
&gt; 25/12 &gt; 387 - OK
&gt; 25/01 &gt; 387 - ok
&gt; 25/02 &gt; 387 - ok</t>
        </r>
      </text>
    </comment>
    <comment ref="I134" authorId="0">
      <text>
        <r>
          <rPr>
            <sz val="10"/>
            <color rgb="FF000000"/>
            <rFont val="Arial"/>
          </rPr>
          <t>Réel 506.13 € (payé 506.15 euros)</t>
        </r>
      </text>
    </comment>
    <comment ref="A157" authorId="0">
      <text>
        <r>
          <rPr>
            <sz val="10"/>
            <color rgb="FF000000"/>
            <rFont val="Arial"/>
          </rPr>
          <t xml:space="preserve">Partage ETA : tampon oeufs
</t>
        </r>
      </text>
    </comment>
    <comment ref="A160" authorId="0">
      <text>
        <r>
          <rPr>
            <sz val="10"/>
            <color rgb="FF000000"/>
            <rFont val="Arial"/>
          </rPr>
          <t>AVOIR : Castorama / 16,66 €
charge constatée d'avance</t>
        </r>
      </text>
    </comment>
    <comment ref="I183" authorId="0">
      <text>
        <r>
          <rPr>
            <sz val="10"/>
            <color rgb="FF000000"/>
            <rFont val="Arial"/>
          </rPr>
          <t>Réel 12,05 (payé 12,02)</t>
        </r>
      </text>
    </comment>
    <comment ref="P184" authorId="0">
      <text>
        <r>
          <rPr>
            <sz val="10"/>
            <color rgb="FF000000"/>
            <rFont val="Arial"/>
          </rPr>
          <t xml:space="preserve">4295628 (chèque supprimé)
</t>
        </r>
      </text>
    </comment>
    <comment ref="I204" authorId="0">
      <text>
        <r>
          <rPr>
            <sz val="10"/>
            <color rgb="FF000000"/>
            <rFont val="Arial"/>
          </rPr>
          <t>Montant facture : 300,85 €
Avoir : 26.10 €</t>
        </r>
      </text>
    </comment>
  </commentList>
</comments>
</file>

<file path=xl/sharedStrings.xml><?xml version="1.0" encoding="utf-8"?>
<sst xmlns="http://schemas.openxmlformats.org/spreadsheetml/2006/main" count="315" uniqueCount="207">
  <si>
    <t>Référence / Numéro de facture</t>
  </si>
  <si>
    <t>Les codes grisés sont utilisés par Etamine</t>
  </si>
  <si>
    <t>Date de facture</t>
  </si>
  <si>
    <t>Code</t>
  </si>
  <si>
    <t>Fournisseurs / tiers</t>
  </si>
  <si>
    <t>Objet / Description de la dépense</t>
  </si>
  <si>
    <t>Imputation comptable</t>
  </si>
  <si>
    <t>Montant HT</t>
  </si>
  <si>
    <t>Taux TVA</t>
  </si>
  <si>
    <t>TVA</t>
  </si>
  <si>
    <t>Montant TTC</t>
  </si>
  <si>
    <t>Payeur</t>
  </si>
  <si>
    <t>Moyen de paiement</t>
  </si>
  <si>
    <t>Amortissable ?</t>
  </si>
  <si>
    <t>Date de paiement</t>
  </si>
  <si>
    <t>Libellé</t>
  </si>
  <si>
    <t>Précisions</t>
  </si>
  <si>
    <t>Achats d'approvisionnement</t>
  </si>
  <si>
    <t>Engrais - amendements</t>
  </si>
  <si>
    <t>Semences et plants</t>
  </si>
  <si>
    <t>Produits de défense des végétaux</t>
  </si>
  <si>
    <t>Aliments du bétail</t>
  </si>
  <si>
    <t>Fourrages, concentrés, minéraux</t>
  </si>
  <si>
    <t>Produits de défences des animaux</t>
  </si>
  <si>
    <t>Médicaments, désinfectant, insecticide, raticide</t>
  </si>
  <si>
    <t>Emballages</t>
  </si>
  <si>
    <t>Bouchon, capsule</t>
  </si>
  <si>
    <t>Combustibles</t>
  </si>
  <si>
    <t>Gaz, fuel pour chauffage de serre ou du local de transformation</t>
  </si>
  <si>
    <t>Achats d'autres approvisionnement</t>
  </si>
  <si>
    <t>Produits d'entretien</t>
  </si>
  <si>
    <t>Lessive machine à traire, détergent, nettoyant salle transfo</t>
  </si>
  <si>
    <t>Fournitures d'atelier</t>
  </si>
  <si>
    <t>Pièces de rechange</t>
  </si>
  <si>
    <t>Fournitures de bureau</t>
  </si>
  <si>
    <t>Denrées et fournitures pour le personnel</t>
  </si>
  <si>
    <t>produits alimentaires, vêtements de travail</t>
  </si>
  <si>
    <t>Matériaux divers</t>
  </si>
  <si>
    <t>Sable, parpaings sans affectation directe</t>
  </si>
  <si>
    <t>Autres fournitures consommables</t>
  </si>
  <si>
    <t>Paille, ficelle, bâche plastique</t>
  </si>
  <si>
    <t>Matière première</t>
  </si>
  <si>
    <t>Fruits yaourts, ferments, sel, herbe fromage, sucre...</t>
  </si>
  <si>
    <t>Achats d'animaux</t>
  </si>
  <si>
    <t>Achat animaux jeunes</t>
  </si>
  <si>
    <t>Facture transmise au secrétariat</t>
  </si>
  <si>
    <t>Achats de travaux et services incorporés aux produits</t>
  </si>
  <si>
    <t>Travaux pour produits transformés</t>
  </si>
  <si>
    <t>Abattage, découpe, mise sous vide</t>
  </si>
  <si>
    <t>Travaux productions animales</t>
  </si>
  <si>
    <t>IA, pension, parage, tonte...</t>
  </si>
  <si>
    <t>Achat non stockés de fournitures</t>
  </si>
  <si>
    <t>Date de remboursement / paiement</t>
  </si>
  <si>
    <t>Eau</t>
  </si>
  <si>
    <t>Gaz</t>
  </si>
  <si>
    <t>Electricité</t>
  </si>
  <si>
    <t>Carburant non stocké</t>
  </si>
  <si>
    <t>Gasoil, essence à la pompe</t>
  </si>
  <si>
    <t>Fourniture entretien petit équipement</t>
  </si>
  <si>
    <t>Outillage, petit matériel</t>
  </si>
  <si>
    <t>Achat de marchandises</t>
  </si>
  <si>
    <t>Achat pour revente (BIC) en l'état</t>
  </si>
  <si>
    <t>Services extérieurs</t>
  </si>
  <si>
    <t>Location de matériel</t>
  </si>
  <si>
    <t>location tank, minipelle</t>
  </si>
  <si>
    <t>Assurance</t>
  </si>
  <si>
    <t>Réf. remboursement / paiement</t>
  </si>
  <si>
    <t>Dépense pointée</t>
  </si>
  <si>
    <t>Etudes et recherches</t>
  </si>
  <si>
    <t>frais de labo, analyse de sol, étude bâtiment...</t>
  </si>
  <si>
    <t>Formation - documentation</t>
  </si>
  <si>
    <t>abonnements, revues techniques, frais de formation</t>
  </si>
  <si>
    <t>Autres services extérieurs</t>
  </si>
  <si>
    <t>Commission sur ventes</t>
  </si>
  <si>
    <t>Frais de commercialisation en point de vente</t>
  </si>
  <si>
    <t>Honoraires vétérinaires</t>
  </si>
  <si>
    <t>Publicité - publication</t>
  </si>
  <si>
    <t>Foires, cadeaux clients, places de marché</t>
  </si>
  <si>
    <t xml:space="preserve">Récap achats </t>
  </si>
  <si>
    <t>Transport</t>
  </si>
  <si>
    <t>Frais sur achats ou sur ventes</t>
  </si>
  <si>
    <t>Déplacement, Mission, réception</t>
  </si>
  <si>
    <t>GV + AL</t>
  </si>
  <si>
    <t>Frais professionnels de déplacement</t>
  </si>
  <si>
    <t>Frais postaux et télécom</t>
  </si>
  <si>
    <t>Timbres, téléphones, internet</t>
  </si>
  <si>
    <t>Cotisations professionnelles (végétaux)</t>
  </si>
  <si>
    <t>Frais de certification</t>
  </si>
  <si>
    <t>Cotisations professionnelles (animaux)</t>
  </si>
  <si>
    <t>Contrôle laitier, frais de certification</t>
  </si>
  <si>
    <t>Charges de personnel</t>
  </si>
  <si>
    <t>Charges de sécurité sociale</t>
  </si>
  <si>
    <t>dont GV</t>
  </si>
  <si>
    <t>DATE</t>
  </si>
  <si>
    <t>Objet</t>
  </si>
  <si>
    <t>imputation comptable</t>
  </si>
  <si>
    <t>TTC</t>
  </si>
  <si>
    <t>dont AL</t>
  </si>
  <si>
    <t>OUI</t>
  </si>
  <si>
    <t>ETAMINE</t>
  </si>
  <si>
    <t>Frais d'accompagnement</t>
  </si>
  <si>
    <t>Charges refacturées</t>
  </si>
  <si>
    <t>TOTAL</t>
  </si>
  <si>
    <t>Date du déplacement</t>
  </si>
  <si>
    <t>Lieu du déplacement</t>
  </si>
  <si>
    <t>Motif du déplacement</t>
  </si>
  <si>
    <t>Qui?</t>
  </si>
  <si>
    <t>nombre de kms parcourus</t>
  </si>
  <si>
    <t>Montant</t>
  </si>
  <si>
    <t>Somme des autres frais justifiés par facture (péage, restaurant, train...) - Joindre les factures</t>
  </si>
  <si>
    <t>Date remboursement</t>
  </si>
  <si>
    <t>N° remboursement</t>
  </si>
  <si>
    <t>Réservé au secrétariat</t>
  </si>
  <si>
    <t>Puissance fiscale du véhicule</t>
  </si>
  <si>
    <t>Barême KMS</t>
  </si>
  <si>
    <t>KMS</t>
  </si>
  <si>
    <t>Frais annexe</t>
  </si>
  <si>
    <t>ENCAISSEMENTS</t>
  </si>
  <si>
    <t>DECAISSEMENTS</t>
  </si>
  <si>
    <t>Date</t>
  </si>
  <si>
    <t>Lieu</t>
  </si>
  <si>
    <t>N° facture (si concerné)</t>
  </si>
  <si>
    <t>Mode de vente</t>
  </si>
  <si>
    <t>Précisions (facultatif)</t>
  </si>
  <si>
    <t>Solde départ</t>
  </si>
  <si>
    <t>TVA collectée</t>
  </si>
  <si>
    <t>Type</t>
  </si>
  <si>
    <t>Montant dépôt banque</t>
  </si>
  <si>
    <t>N° bordereau</t>
  </si>
  <si>
    <t>Dépôt pointé</t>
  </si>
  <si>
    <t>Solde final</t>
  </si>
  <si>
    <t>Ferme des Millets</t>
  </si>
  <si>
    <t>Date virement</t>
  </si>
  <si>
    <t>Montant du virement</t>
  </si>
  <si>
    <t>Virement pointé</t>
  </si>
  <si>
    <t>SUIVI COMPTE D'ACTIVITE</t>
  </si>
  <si>
    <t xml:space="preserve">Date mise à jour : </t>
  </si>
  <si>
    <t>DECAISSEMENT</t>
  </si>
  <si>
    <t>ENCAISSEMENT</t>
  </si>
  <si>
    <t>Achats liés à l'activité</t>
  </si>
  <si>
    <t>Dépôt recettes</t>
  </si>
  <si>
    <t>dont paiement ETAMINE (TTC) - dépense pointée</t>
  </si>
  <si>
    <t>Apport personnel</t>
  </si>
  <si>
    <t>dont charges refacturées</t>
  </si>
  <si>
    <t>dont remboursements achats (TTC)</t>
  </si>
  <si>
    <t>Remboursement frais kms</t>
  </si>
  <si>
    <t>Frais d'accompagnement Etamine</t>
  </si>
  <si>
    <t>Restauration</t>
  </si>
  <si>
    <t>SOLDE du compte d'activité</t>
  </si>
  <si>
    <t>Suivi TVA</t>
  </si>
  <si>
    <t>TVA récupérable</t>
  </si>
  <si>
    <t>TVA collectées</t>
  </si>
  <si>
    <t>Autre</t>
  </si>
  <si>
    <t>SOLDE TVA</t>
  </si>
  <si>
    <t>Le solde de TVA est à titre indicatif. Il est calculé à partir des factures d'achats déclarées par l'EAE soumises à validation par Etamine</t>
  </si>
  <si>
    <t>Puissance</t>
  </si>
  <si>
    <t>Bareme</t>
  </si>
  <si>
    <t>Paniers</t>
  </si>
  <si>
    <t>Marchés</t>
  </si>
  <si>
    <t>Prévu</t>
  </si>
  <si>
    <t>En cours</t>
  </si>
  <si>
    <t>Ventes de produits</t>
  </si>
  <si>
    <t>Produits de défense des animaux</t>
  </si>
  <si>
    <t>Formation (frais d'accompagnement ETAMINE)</t>
  </si>
  <si>
    <t>Non affecté</t>
  </si>
  <si>
    <t>TOTAL CHARGES</t>
  </si>
  <si>
    <t>TOTAL PRODUITS</t>
  </si>
  <si>
    <t>:</t>
  </si>
  <si>
    <t>COMPTE DE RESULTAT</t>
  </si>
  <si>
    <t>HT</t>
  </si>
  <si>
    <t>(avec Soldes Intermédiaires de Gestion)</t>
  </si>
  <si>
    <t>1ère année</t>
  </si>
  <si>
    <t>2ème année</t>
  </si>
  <si>
    <t>3ème année</t>
  </si>
  <si>
    <t>(+) Ventes de marchandises</t>
  </si>
  <si>
    <t>- Achats de marchandises</t>
  </si>
  <si>
    <t>DEPENSES HT 2016</t>
  </si>
  <si>
    <t>(=) MARGE COMMERCIALE</t>
  </si>
  <si>
    <t>(+) Production vendue</t>
  </si>
  <si>
    <t>(+) Variation d'inventaire</t>
  </si>
  <si>
    <t>(+) Production immobilisée</t>
  </si>
  <si>
    <t>(+) Production autoconsommée</t>
  </si>
  <si>
    <t>(+) Autres</t>
  </si>
  <si>
    <t>(=) PRODUCTION DE L'EXERCICE</t>
  </si>
  <si>
    <t>- Achats d'animaux</t>
  </si>
  <si>
    <t>- Charges d'approvisionnements</t>
  </si>
  <si>
    <t>RECETTES HT 2016</t>
  </si>
  <si>
    <t>- Autres achats et charges externes</t>
  </si>
  <si>
    <t>(=) VALEUR AJOUTEE</t>
  </si>
  <si>
    <t>(+) Indemnités d'exploitation</t>
  </si>
  <si>
    <t>(+) Subventions d'exploitation</t>
  </si>
  <si>
    <t>- Impôts, taxes et versements assimilés</t>
  </si>
  <si>
    <t>- Frais de personnel</t>
  </si>
  <si>
    <t>(=) EXCEDENT BRUT D'EXPLOITATION</t>
  </si>
  <si>
    <t>(+) Reprise de provisions</t>
  </si>
  <si>
    <t>(+) Transfert de charges d'exploitation</t>
  </si>
  <si>
    <t>(+) Autres produits d'exploitation</t>
  </si>
  <si>
    <t>- Dotation amortissements et provisions</t>
  </si>
  <si>
    <t>- Autres charges d'exploitation</t>
  </si>
  <si>
    <t>(=) RESULTAT D'EXPLOITATION</t>
  </si>
  <si>
    <t>(+) Résultat financier</t>
  </si>
  <si>
    <t>(=) RESULTAT COURANT AVANT IS</t>
  </si>
  <si>
    <t>(+) Résultat exceptionnel</t>
  </si>
  <si>
    <t>- Participation des salariés</t>
  </si>
  <si>
    <t>- Impôts sur les revenus</t>
  </si>
  <si>
    <t>(=) RESULTAT DE L'EXERCICE</t>
  </si>
  <si>
    <t>CAF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</si>
</sst>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dd/mm/yyyy\ hh:mm:ss"/>
    <numFmt numFmtId="165" formatCode="#,##0.00\ [$€-1]"/>
    <numFmt numFmtId="166" formatCode="0.0%"/>
    <numFmt numFmtId="167" formatCode="#,##0.000\ [$€-1]"/>
    <numFmt numFmtId="168" formatCode="yyyy\-mm\-dd"/>
    <numFmt numFmtId="169" formatCode="dd/mm"/>
    <numFmt numFmtId="170" formatCode="#,##0.000"/>
    <numFmt numFmtId="171" formatCode="d/m/yyyy"/>
    <numFmt numFmtId="172" formatCode="#,##0\ [$€-1]"/>
  </numFmts>
  <fonts count="21">
    <font>
      <sz val="10"/>
      <color rgb="FF000000"/>
      <name val="Arial"/>
    </font>
    <font>
      <b/>
      <sz val="10"/>
      <name val="Arial"/>
    </font>
    <font>
      <sz val="11"/>
      <color rgb="FF000000"/>
      <name val="Calibri"/>
    </font>
    <font>
      <sz val="10"/>
      <name val="Arial"/>
    </font>
    <font>
      <sz val="10"/>
      <name val="Arial"/>
    </font>
    <font>
      <sz val="10"/>
      <color rgb="FF000000"/>
      <name val="Arial"/>
    </font>
    <font>
      <sz val="10"/>
      <color rgb="FFFF0000"/>
      <name val="Arial"/>
    </font>
    <font>
      <i/>
      <sz val="9"/>
      <name val="Arial"/>
    </font>
    <font>
      <i/>
      <sz val="10"/>
      <name val="Arial"/>
    </font>
    <font>
      <sz val="10"/>
      <color rgb="FF000000"/>
      <name val="Inconsolata"/>
    </font>
    <font>
      <sz val="10"/>
      <color rgb="FF000000"/>
      <name val="Arial"/>
    </font>
    <font>
      <sz val="10"/>
      <name val="Arial"/>
    </font>
    <font>
      <b/>
      <sz val="10"/>
      <name val="Arial"/>
    </font>
    <font>
      <i/>
      <sz val="9"/>
      <name val="Arial"/>
    </font>
    <font>
      <b/>
      <sz val="10"/>
      <name val="Arial"/>
    </font>
    <font>
      <sz val="10"/>
      <color rgb="FF000000"/>
      <name val="'Arial'"/>
    </font>
    <font>
      <b/>
      <sz val="10"/>
      <color rgb="FFFFFFFF"/>
      <name val="Arial"/>
    </font>
    <font>
      <i/>
      <sz val="10"/>
      <name val="Arial"/>
    </font>
    <font>
      <b/>
      <sz val="10"/>
      <color rgb="FFFFFFFF"/>
      <name val="Arial"/>
    </font>
    <font>
      <b/>
      <sz val="24"/>
      <name val="Arial"/>
    </font>
    <font>
      <b/>
      <sz val="18"/>
      <name val="Arial"/>
    </font>
  </fonts>
  <fills count="24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D5A6BD"/>
        <bgColor rgb="FFD5A6BD"/>
      </patternFill>
    </fill>
    <fill>
      <patternFill patternType="solid">
        <fgColor rgb="FFCCCCCC"/>
        <bgColor rgb="FFCCCCCC"/>
      </patternFill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rgb="FF000000"/>
        <bgColor rgb="FF000000"/>
      </patternFill>
    </fill>
    <fill>
      <patternFill patternType="solid">
        <fgColor rgb="FF6FA8DC"/>
        <bgColor rgb="FF6FA8DC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C4BD97"/>
        <bgColor rgb="FFC4BD97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rgb="FFB7B7B7"/>
      </patternFill>
    </fill>
    <fill>
      <patternFill patternType="solid">
        <fgColor theme="0" tint="-0.14999847407452621"/>
        <bgColor rgb="FFFF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FEFEF"/>
      </patternFill>
    </fill>
    <fill>
      <patternFill patternType="solid">
        <fgColor theme="0" tint="-0.14999847407452621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0">
    <xf numFmtId="0" fontId="0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wrapText="1"/>
    </xf>
    <xf numFmtId="0" fontId="3" fillId="0" borderId="0" xfId="0" applyFont="1" applyAlignment="1"/>
    <xf numFmtId="164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165" fontId="2" fillId="2" borderId="1" xfId="0" applyNumberFormat="1" applyFont="1" applyFill="1" applyBorder="1" applyAlignment="1">
      <alignment wrapText="1"/>
    </xf>
    <xf numFmtId="3" fontId="2" fillId="2" borderId="1" xfId="0" applyNumberFormat="1" applyFont="1" applyFill="1" applyBorder="1" applyAlignment="1">
      <alignment wrapText="1"/>
    </xf>
    <xf numFmtId="166" fontId="2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/>
    <xf numFmtId="0" fontId="3" fillId="0" borderId="0" xfId="0" applyFont="1" applyAlignment="1">
      <alignment wrapText="1"/>
    </xf>
    <xf numFmtId="0" fontId="1" fillId="4" borderId="1" xfId="0" applyFont="1" applyFill="1" applyBorder="1" applyAlignment="1">
      <alignment horizontal="left"/>
    </xf>
    <xf numFmtId="0" fontId="4" fillId="0" borderId="0" xfId="0" applyFont="1" applyAlignment="1">
      <alignment wrapText="1"/>
    </xf>
    <xf numFmtId="0" fontId="1" fillId="4" borderId="1" xfId="0" applyFont="1" applyFill="1" applyBorder="1" applyAlignment="1"/>
    <xf numFmtId="0" fontId="5" fillId="0" borderId="1" xfId="0" applyFont="1" applyBorder="1" applyAlignment="1"/>
    <xf numFmtId="0" fontId="1" fillId="4" borderId="1" xfId="0" applyFont="1" applyFill="1" applyBorder="1"/>
    <xf numFmtId="14" fontId="6" fillId="0" borderId="1" xfId="0" applyNumberFormat="1" applyFont="1" applyBorder="1" applyAlignment="1"/>
    <xf numFmtId="0" fontId="3" fillId="0" borderId="1" xfId="0" applyFont="1" applyBorder="1" applyAlignment="1"/>
    <xf numFmtId="165" fontId="2" fillId="2" borderId="1" xfId="0" applyNumberFormat="1" applyFont="1" applyFill="1" applyBorder="1" applyAlignment="1">
      <alignment wrapText="1"/>
    </xf>
    <xf numFmtId="0" fontId="3" fillId="0" borderId="1" xfId="0" applyFont="1" applyBorder="1"/>
    <xf numFmtId="0" fontId="5" fillId="0" borderId="1" xfId="0" applyFont="1" applyBorder="1"/>
    <xf numFmtId="165" fontId="5" fillId="0" borderId="1" xfId="0" applyNumberFormat="1" applyFont="1" applyBorder="1" applyAlignment="1"/>
    <xf numFmtId="10" fontId="5" fillId="0" borderId="1" xfId="0" applyNumberFormat="1" applyFont="1" applyBorder="1" applyAlignment="1"/>
    <xf numFmtId="14" fontId="2" fillId="2" borderId="1" xfId="0" applyNumberFormat="1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3" fillId="6" borderId="1" xfId="0" applyFont="1" applyFill="1" applyBorder="1" applyAlignment="1"/>
    <xf numFmtId="165" fontId="7" fillId="5" borderId="1" xfId="0" applyNumberFormat="1" applyFont="1" applyFill="1" applyBorder="1"/>
    <xf numFmtId="14" fontId="2" fillId="5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2" fillId="5" borderId="2" xfId="0" applyFont="1" applyFill="1" applyBorder="1" applyAlignment="1">
      <alignment wrapText="1"/>
    </xf>
    <xf numFmtId="14" fontId="3" fillId="0" borderId="1" xfId="0" applyNumberFormat="1" applyFont="1" applyBorder="1" applyAlignment="1"/>
    <xf numFmtId="0" fontId="3" fillId="7" borderId="1" xfId="0" applyFont="1" applyFill="1" applyBorder="1" applyAlignment="1"/>
    <xf numFmtId="165" fontId="4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3" fillId="9" borderId="1" xfId="0" applyFont="1" applyFill="1" applyBorder="1" applyAlignment="1"/>
    <xf numFmtId="165" fontId="8" fillId="0" borderId="1" xfId="0" applyNumberFormat="1" applyFont="1" applyBorder="1" applyAlignment="1">
      <alignment horizontal="right"/>
    </xf>
    <xf numFmtId="0" fontId="3" fillId="9" borderId="1" xfId="0" applyFont="1" applyFill="1" applyBorder="1" applyAlignment="1"/>
    <xf numFmtId="165" fontId="3" fillId="0" borderId="1" xfId="0" applyNumberFormat="1" applyFont="1" applyBorder="1" applyAlignment="1"/>
    <xf numFmtId="0" fontId="3" fillId="8" borderId="1" xfId="0" applyFont="1" applyFill="1" applyBorder="1" applyAlignment="1"/>
    <xf numFmtId="10" fontId="3" fillId="0" borderId="1" xfId="0" applyNumberFormat="1" applyFont="1" applyBorder="1" applyAlignment="1"/>
    <xf numFmtId="165" fontId="3" fillId="6" borderId="1" xfId="0" applyNumberFormat="1" applyFont="1" applyFill="1" applyBorder="1"/>
    <xf numFmtId="0" fontId="1" fillId="4" borderId="3" xfId="0" applyFont="1" applyFill="1" applyBorder="1" applyAlignment="1"/>
    <xf numFmtId="165" fontId="3" fillId="6" borderId="1" xfId="0" applyNumberFormat="1" applyFont="1" applyFill="1" applyBorder="1" applyAlignment="1"/>
    <xf numFmtId="0" fontId="3" fillId="0" borderId="3" xfId="0" applyFont="1" applyBorder="1" applyAlignment="1"/>
    <xf numFmtId="165" fontId="9" fillId="7" borderId="1" xfId="0" applyNumberFormat="1" applyFont="1" applyFill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14" fontId="5" fillId="0" borderId="1" xfId="0" applyNumberFormat="1" applyFont="1" applyBorder="1" applyAlignment="1"/>
    <xf numFmtId="0" fontId="10" fillId="0" borderId="1" xfId="0" applyFont="1" applyBorder="1" applyAlignment="1"/>
    <xf numFmtId="165" fontId="10" fillId="0" borderId="1" xfId="0" applyNumberFormat="1" applyFont="1" applyBorder="1" applyAlignment="1"/>
    <xf numFmtId="10" fontId="10" fillId="0" borderId="1" xfId="0" applyNumberFormat="1" applyFont="1" applyBorder="1" applyAlignment="1">
      <alignment horizontal="right"/>
    </xf>
    <xf numFmtId="14" fontId="11" fillId="0" borderId="1" xfId="0" applyNumberFormat="1" applyFont="1" applyBorder="1" applyAlignment="1">
      <alignment horizontal="right"/>
    </xf>
    <xf numFmtId="0" fontId="1" fillId="0" borderId="1" xfId="0" applyFont="1" applyBorder="1" applyAlignment="1"/>
    <xf numFmtId="165" fontId="12" fillId="0" borderId="1" xfId="0" applyNumberFormat="1" applyFont="1" applyBorder="1"/>
    <xf numFmtId="14" fontId="11" fillId="0" borderId="1" xfId="0" applyNumberFormat="1" applyFont="1" applyBorder="1" applyAlignment="1">
      <alignment horizontal="right"/>
    </xf>
    <xf numFmtId="0" fontId="5" fillId="0" borderId="1" xfId="0" applyFont="1" applyBorder="1" applyAlignment="1"/>
    <xf numFmtId="0" fontId="11" fillId="0" borderId="3" xfId="0" applyFont="1" applyBorder="1" applyAlignment="1"/>
    <xf numFmtId="165" fontId="11" fillId="0" borderId="3" xfId="0" applyNumberFormat="1" applyFont="1" applyBorder="1" applyAlignment="1">
      <alignment horizontal="right"/>
    </xf>
    <xf numFmtId="10" fontId="11" fillId="0" borderId="3" xfId="0" applyNumberFormat="1" applyFont="1" applyBorder="1" applyAlignment="1">
      <alignment horizontal="right"/>
    </xf>
    <xf numFmtId="0" fontId="4" fillId="0" borderId="0" xfId="0" applyFont="1"/>
    <xf numFmtId="14" fontId="0" fillId="0" borderId="1" xfId="0" applyNumberFormat="1" applyFont="1" applyBorder="1" applyAlignment="1"/>
    <xf numFmtId="165" fontId="1" fillId="0" borderId="1" xfId="0" applyNumberFormat="1" applyFont="1" applyBorder="1"/>
    <xf numFmtId="165" fontId="3" fillId="8" borderId="1" xfId="0" applyNumberFormat="1" applyFont="1" applyFill="1" applyBorder="1" applyAlignment="1"/>
    <xf numFmtId="14" fontId="11" fillId="0" borderId="1" xfId="0" applyNumberFormat="1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165" fontId="11" fillId="0" borderId="3" xfId="0" applyNumberFormat="1" applyFont="1" applyBorder="1" applyAlignment="1">
      <alignment horizontal="right"/>
    </xf>
    <xf numFmtId="10" fontId="11" fillId="0" borderId="3" xfId="0" applyNumberFormat="1" applyFont="1" applyBorder="1" applyAlignment="1">
      <alignment horizontal="right"/>
    </xf>
    <xf numFmtId="14" fontId="3" fillId="0" borderId="1" xfId="0" applyNumberFormat="1" applyFont="1" applyBorder="1"/>
    <xf numFmtId="0" fontId="5" fillId="0" borderId="1" xfId="0" applyFont="1" applyBorder="1"/>
    <xf numFmtId="165" fontId="11" fillId="6" borderId="3" xfId="0" applyNumberFormat="1" applyFont="1" applyFill="1" applyBorder="1" applyAlignment="1">
      <alignment horizontal="right"/>
    </xf>
    <xf numFmtId="14" fontId="11" fillId="0" borderId="4" xfId="0" applyNumberFormat="1" applyFont="1" applyBorder="1" applyAlignment="1">
      <alignment horizontal="right"/>
    </xf>
    <xf numFmtId="0" fontId="11" fillId="0" borderId="5" xfId="0" applyFont="1" applyBorder="1" applyAlignment="1"/>
    <xf numFmtId="0" fontId="11" fillId="0" borderId="5" xfId="0" applyFont="1" applyBorder="1" applyAlignment="1">
      <alignment horizontal="right"/>
    </xf>
    <xf numFmtId="0" fontId="10" fillId="0" borderId="1" xfId="0" applyFont="1" applyBorder="1" applyAlignment="1"/>
    <xf numFmtId="165" fontId="11" fillId="0" borderId="5" xfId="0" applyNumberFormat="1" applyFont="1" applyBorder="1" applyAlignment="1">
      <alignment horizontal="right"/>
    </xf>
    <xf numFmtId="10" fontId="11" fillId="0" borderId="5" xfId="0" applyNumberFormat="1" applyFont="1" applyBorder="1" applyAlignment="1">
      <alignment horizontal="right"/>
    </xf>
    <xf numFmtId="165" fontId="5" fillId="0" borderId="1" xfId="0" applyNumberFormat="1" applyFont="1" applyBorder="1"/>
    <xf numFmtId="165" fontId="11" fillId="6" borderId="5" xfId="0" applyNumberFormat="1" applyFont="1" applyFill="1" applyBorder="1" applyAlignment="1">
      <alignment horizontal="right"/>
    </xf>
    <xf numFmtId="10" fontId="5" fillId="0" borderId="1" xfId="0" applyNumberFormat="1" applyFont="1" applyBorder="1"/>
    <xf numFmtId="14" fontId="10" fillId="0" borderId="1" xfId="0" applyNumberFormat="1" applyFont="1" applyBorder="1" applyAlignment="1">
      <alignment horizontal="right"/>
    </xf>
    <xf numFmtId="0" fontId="1" fillId="0" borderId="3" xfId="0" applyFont="1" applyBorder="1" applyAlignment="1"/>
    <xf numFmtId="165" fontId="3" fillId="0" borderId="1" xfId="0" applyNumberFormat="1" applyFont="1" applyBorder="1"/>
    <xf numFmtId="10" fontId="3" fillId="0" borderId="1" xfId="0" applyNumberFormat="1" applyFont="1" applyBorder="1"/>
    <xf numFmtId="0" fontId="12" fillId="0" borderId="0" xfId="0" applyFont="1"/>
    <xf numFmtId="14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/>
    <xf numFmtId="165" fontId="11" fillId="0" borderId="1" xfId="0" applyNumberFormat="1" applyFont="1" applyBorder="1" applyAlignment="1"/>
    <xf numFmtId="10" fontId="11" fillId="0" borderId="1" xfId="0" applyNumberFormat="1" applyFont="1" applyBorder="1" applyAlignment="1">
      <alignment horizontal="right"/>
    </xf>
    <xf numFmtId="14" fontId="3" fillId="0" borderId="1" xfId="0" applyNumberFormat="1" applyFont="1" applyBorder="1" applyAlignment="1"/>
    <xf numFmtId="0" fontId="3" fillId="0" borderId="1" xfId="0" applyFont="1" applyBorder="1"/>
    <xf numFmtId="0" fontId="1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/>
    </xf>
    <xf numFmtId="165" fontId="1" fillId="3" borderId="1" xfId="0" applyNumberFormat="1" applyFont="1" applyFill="1" applyBorder="1" applyAlignment="1">
      <alignment vertical="center" wrapText="1"/>
    </xf>
    <xf numFmtId="14" fontId="7" fillId="3" borderId="1" xfId="0" applyNumberFormat="1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165" fontId="7" fillId="3" borderId="1" xfId="0" applyNumberFormat="1" applyFont="1" applyFill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164" fontId="3" fillId="0" borderId="1" xfId="0" applyNumberFormat="1" applyFont="1" applyBorder="1"/>
    <xf numFmtId="0" fontId="3" fillId="0" borderId="1" xfId="0" applyFont="1" applyBorder="1" applyAlignment="1">
      <alignment wrapText="1"/>
    </xf>
    <xf numFmtId="165" fontId="7" fillId="6" borderId="1" xfId="0" applyNumberFormat="1" applyFont="1" applyFill="1" applyBorder="1" applyAlignment="1">
      <alignment wrapText="1"/>
    </xf>
    <xf numFmtId="165" fontId="7" fillId="6" borderId="1" xfId="0" applyNumberFormat="1" applyFont="1" applyFill="1" applyBorder="1" applyAlignment="1">
      <alignment horizontal="center" wrapText="1"/>
    </xf>
    <xf numFmtId="14" fontId="3" fillId="6" borderId="1" xfId="0" applyNumberFormat="1" applyFont="1" applyFill="1" applyBorder="1" applyAlignment="1"/>
    <xf numFmtId="167" fontId="3" fillId="0" borderId="1" xfId="0" applyNumberFormat="1" applyFont="1" applyBorder="1" applyAlignment="1"/>
    <xf numFmtId="168" fontId="3" fillId="0" borderId="1" xfId="0" applyNumberFormat="1" applyFont="1" applyBorder="1" applyAlignment="1">
      <alignment wrapText="1"/>
    </xf>
    <xf numFmtId="0" fontId="3" fillId="7" borderId="1" xfId="0" applyFont="1" applyFill="1" applyBorder="1"/>
    <xf numFmtId="0" fontId="11" fillId="0" borderId="1" xfId="0" applyFont="1" applyBorder="1" applyAlignment="1"/>
    <xf numFmtId="0" fontId="14" fillId="0" borderId="3" xfId="0" applyFont="1" applyBorder="1" applyAlignment="1"/>
    <xf numFmtId="0" fontId="14" fillId="0" borderId="4" xfId="0" applyFont="1" applyBorder="1" applyAlignment="1"/>
    <xf numFmtId="165" fontId="11" fillId="0" borderId="5" xfId="0" applyNumberFormat="1" applyFont="1" applyBorder="1" applyAlignment="1">
      <alignment horizontal="right"/>
    </xf>
    <xf numFmtId="169" fontId="3" fillId="0" borderId="1" xfId="0" applyNumberFormat="1" applyFont="1" applyBorder="1" applyAlignment="1"/>
    <xf numFmtId="164" fontId="3" fillId="0" borderId="0" xfId="0" applyNumberFormat="1" applyFont="1"/>
    <xf numFmtId="165" fontId="3" fillId="0" borderId="0" xfId="0" applyNumberFormat="1" applyFont="1"/>
    <xf numFmtId="166" fontId="3" fillId="0" borderId="0" xfId="0" applyNumberFormat="1" applyFont="1"/>
    <xf numFmtId="1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0" fontId="15" fillId="0" borderId="0" xfId="0" applyFont="1" applyAlignment="1"/>
    <xf numFmtId="1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165" fontId="3" fillId="0" borderId="0" xfId="0" applyNumberFormat="1" applyFont="1" applyAlignment="1">
      <alignment wrapText="1"/>
    </xf>
    <xf numFmtId="0" fontId="3" fillId="2" borderId="0" xfId="0" applyFont="1" applyFill="1" applyAlignment="1">
      <alignment wrapText="1"/>
    </xf>
    <xf numFmtId="0" fontId="3" fillId="6" borderId="0" xfId="0" applyFont="1" applyFill="1" applyAlignment="1">
      <alignment wrapText="1"/>
    </xf>
    <xf numFmtId="14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4" borderId="9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10" fontId="3" fillId="4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14" fontId="11" fillId="7" borderId="1" xfId="0" applyNumberFormat="1" applyFont="1" applyFill="1" applyBorder="1" applyAlignment="1"/>
    <xf numFmtId="165" fontId="1" fillId="7" borderId="10" xfId="0" applyNumberFormat="1" applyFont="1" applyFill="1" applyBorder="1" applyAlignment="1"/>
    <xf numFmtId="165" fontId="3" fillId="0" borderId="3" xfId="0" applyNumberFormat="1" applyFont="1" applyBorder="1" applyAlignment="1"/>
    <xf numFmtId="165" fontId="3" fillId="10" borderId="1" xfId="0" applyNumberFormat="1" applyFont="1" applyFill="1" applyBorder="1"/>
    <xf numFmtId="3" fontId="3" fillId="0" borderId="1" xfId="0" applyNumberFormat="1" applyFont="1" applyBorder="1" applyAlignment="1"/>
    <xf numFmtId="165" fontId="3" fillId="10" borderId="1" xfId="0" applyNumberFormat="1" applyFont="1" applyFill="1" applyBorder="1" applyAlignment="1"/>
    <xf numFmtId="14" fontId="11" fillId="0" borderId="4" xfId="0" applyNumberFormat="1" applyFont="1" applyBorder="1" applyAlignment="1">
      <alignment horizontal="right"/>
    </xf>
    <xf numFmtId="14" fontId="11" fillId="0" borderId="4" xfId="0" applyNumberFormat="1" applyFont="1" applyBorder="1" applyAlignment="1"/>
    <xf numFmtId="0" fontId="11" fillId="0" borderId="4" xfId="0" applyFont="1" applyBorder="1" applyAlignment="1"/>
    <xf numFmtId="165" fontId="3" fillId="6" borderId="4" xfId="0" applyNumberFormat="1" applyFont="1" applyFill="1" applyBorder="1" applyAlignment="1"/>
    <xf numFmtId="10" fontId="11" fillId="0" borderId="4" xfId="0" applyNumberFormat="1" applyFont="1" applyBorder="1" applyAlignment="1">
      <alignment horizontal="right"/>
    </xf>
    <xf numFmtId="165" fontId="11" fillId="0" borderId="4" xfId="0" applyNumberFormat="1" applyFont="1" applyBorder="1" applyAlignment="1"/>
    <xf numFmtId="166" fontId="3" fillId="0" borderId="0" xfId="0" applyNumberFormat="1" applyFont="1" applyAlignment="1"/>
    <xf numFmtId="0" fontId="1" fillId="3" borderId="1" xfId="0" applyFont="1" applyFill="1" applyBorder="1" applyAlignment="1">
      <alignment wrapText="1"/>
    </xf>
    <xf numFmtId="170" fontId="3" fillId="0" borderId="0" xfId="0" applyNumberFormat="1" applyFont="1" applyAlignment="1"/>
    <xf numFmtId="14" fontId="3" fillId="0" borderId="4" xfId="0" applyNumberFormat="1" applyFont="1" applyBorder="1" applyAlignment="1"/>
    <xf numFmtId="14" fontId="3" fillId="0" borderId="1" xfId="0" applyNumberFormat="1" applyFont="1" applyBorder="1" applyAlignment="1"/>
    <xf numFmtId="14" fontId="3" fillId="7" borderId="4" xfId="0" applyNumberFormat="1" applyFont="1" applyFill="1" applyBorder="1"/>
    <xf numFmtId="0" fontId="3" fillId="10" borderId="1" xfId="0" applyFont="1" applyFill="1" applyBorder="1" applyAlignment="1"/>
    <xf numFmtId="14" fontId="3" fillId="0" borderId="4" xfId="0" applyNumberFormat="1" applyFont="1" applyBorder="1"/>
    <xf numFmtId="165" fontId="11" fillId="0" borderId="1" xfId="0" applyNumberFormat="1" applyFont="1" applyBorder="1" applyAlignment="1">
      <alignment horizontal="right"/>
    </xf>
    <xf numFmtId="10" fontId="3" fillId="0" borderId="4" xfId="0" applyNumberFormat="1" applyFont="1" applyBorder="1" applyAlignment="1"/>
    <xf numFmtId="171" fontId="3" fillId="0" borderId="1" xfId="0" applyNumberFormat="1" applyFont="1" applyBorder="1" applyAlignment="1"/>
    <xf numFmtId="165" fontId="3" fillId="0" borderId="4" xfId="0" applyNumberFormat="1" applyFont="1" applyBorder="1" applyAlignment="1"/>
    <xf numFmtId="165" fontId="11" fillId="0" borderId="4" xfId="0" applyNumberFormat="1" applyFont="1" applyBorder="1" applyAlignment="1">
      <alignment horizontal="right"/>
    </xf>
    <xf numFmtId="0" fontId="11" fillId="0" borderId="4" xfId="0" applyFont="1" applyBorder="1" applyAlignment="1"/>
    <xf numFmtId="10" fontId="11" fillId="0" borderId="4" xfId="0" applyNumberFormat="1" applyFont="1" applyBorder="1" applyAlignment="1">
      <alignment horizontal="right"/>
    </xf>
    <xf numFmtId="0" fontId="3" fillId="10" borderId="1" xfId="0" applyFont="1" applyFill="1" applyBorder="1"/>
    <xf numFmtId="2" fontId="3" fillId="0" borderId="0" xfId="0" applyNumberFormat="1" applyFont="1" applyAlignment="1"/>
    <xf numFmtId="3" fontId="3" fillId="0" borderId="1" xfId="0" applyNumberFormat="1" applyFont="1" applyBorder="1"/>
    <xf numFmtId="14" fontId="11" fillId="7" borderId="4" xfId="0" applyNumberFormat="1" applyFont="1" applyFill="1" applyBorder="1" applyAlignment="1"/>
    <xf numFmtId="14" fontId="11" fillId="0" borderId="4" xfId="0" applyNumberFormat="1" applyFont="1" applyBorder="1" applyAlignment="1"/>
    <xf numFmtId="0" fontId="3" fillId="0" borderId="0" xfId="0" applyFont="1" applyAlignment="1">
      <alignment horizontal="right"/>
    </xf>
    <xf numFmtId="14" fontId="3" fillId="0" borderId="0" xfId="0" applyNumberFormat="1" applyFont="1" applyAlignment="1"/>
    <xf numFmtId="14" fontId="11" fillId="7" borderId="4" xfId="0" applyNumberFormat="1" applyFont="1" applyFill="1" applyBorder="1" applyAlignment="1">
      <alignment horizontal="right"/>
    </xf>
    <xf numFmtId="14" fontId="11" fillId="7" borderId="4" xfId="0" applyNumberFormat="1" applyFont="1" applyFill="1" applyBorder="1" applyAlignment="1"/>
    <xf numFmtId="165" fontId="3" fillId="7" borderId="1" xfId="0" applyNumberFormat="1" applyFont="1" applyFill="1" applyBorder="1" applyAlignment="1"/>
    <xf numFmtId="0" fontId="11" fillId="0" borderId="1" xfId="0" applyFont="1" applyBorder="1" applyAlignment="1"/>
    <xf numFmtId="10" fontId="11" fillId="7" borderId="4" xfId="0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right"/>
    </xf>
    <xf numFmtId="14" fontId="3" fillId="7" borderId="1" xfId="0" applyNumberFormat="1" applyFont="1" applyFill="1" applyBorder="1"/>
    <xf numFmtId="10" fontId="11" fillId="7" borderId="4" xfId="0" applyNumberFormat="1" applyFont="1" applyFill="1" applyBorder="1" applyAlignment="1">
      <alignment horizontal="right"/>
    </xf>
    <xf numFmtId="165" fontId="7" fillId="0" borderId="1" xfId="0" applyNumberFormat="1" applyFont="1" applyBorder="1" applyAlignment="1">
      <alignment horizontal="left"/>
    </xf>
    <xf numFmtId="14" fontId="11" fillId="0" borderId="4" xfId="0" applyNumberFormat="1" applyFont="1" applyBorder="1" applyAlignment="1">
      <alignment horizontal="right"/>
    </xf>
    <xf numFmtId="0" fontId="3" fillId="0" borderId="4" xfId="0" applyFont="1" applyBorder="1" applyAlignment="1"/>
    <xf numFmtId="165" fontId="7" fillId="0" borderId="1" xfId="0" applyNumberFormat="1" applyFont="1" applyBorder="1" applyAlignment="1">
      <alignment horizontal="left"/>
    </xf>
    <xf numFmtId="0" fontId="16" fillId="13" borderId="1" xfId="0" applyFont="1" applyFill="1" applyBorder="1" applyAlignment="1"/>
    <xf numFmtId="14" fontId="3" fillId="0" borderId="5" xfId="0" applyNumberFormat="1" applyFont="1" applyBorder="1"/>
    <xf numFmtId="0" fontId="11" fillId="0" borderId="0" xfId="0" applyFont="1" applyAlignment="1"/>
    <xf numFmtId="14" fontId="11" fillId="0" borderId="4" xfId="0" applyNumberFormat="1" applyFont="1" applyBorder="1" applyAlignment="1">
      <alignment horizontal="right"/>
    </xf>
    <xf numFmtId="0" fontId="11" fillId="0" borderId="4" xfId="0" applyFont="1" applyBorder="1" applyAlignment="1"/>
    <xf numFmtId="0" fontId="17" fillId="0" borderId="0" xfId="0" applyFont="1" applyAlignment="1"/>
    <xf numFmtId="14" fontId="11" fillId="0" borderId="1" xfId="0" applyNumberFormat="1" applyFont="1" applyBorder="1" applyAlignment="1">
      <alignment horizontal="right"/>
    </xf>
    <xf numFmtId="14" fontId="11" fillId="0" borderId="1" xfId="0" applyNumberFormat="1" applyFont="1" applyBorder="1" applyAlignment="1"/>
    <xf numFmtId="10" fontId="11" fillId="0" borderId="1" xfId="0" applyNumberFormat="1" applyFont="1" applyBorder="1" applyAlignment="1">
      <alignment horizontal="right"/>
    </xf>
    <xf numFmtId="165" fontId="11" fillId="0" borderId="1" xfId="0" applyNumberFormat="1" applyFont="1" applyBorder="1" applyAlignment="1"/>
    <xf numFmtId="14" fontId="11" fillId="7" borderId="1" xfId="0" applyNumberFormat="1" applyFont="1" applyFill="1" applyBorder="1" applyAlignment="1"/>
    <xf numFmtId="14" fontId="11" fillId="0" borderId="1" xfId="0" applyNumberFormat="1" applyFont="1" applyBorder="1" applyAlignment="1">
      <alignment wrapText="1"/>
    </xf>
    <xf numFmtId="10" fontId="11" fillId="0" borderId="1" xfId="0" applyNumberFormat="1" applyFont="1" applyBorder="1" applyAlignment="1">
      <alignment horizontal="right"/>
    </xf>
    <xf numFmtId="3" fontId="3" fillId="0" borderId="0" xfId="0" applyNumberFormat="1" applyFont="1" applyAlignment="1"/>
    <xf numFmtId="14" fontId="11" fillId="0" borderId="1" xfId="0" applyNumberFormat="1" applyFont="1" applyBorder="1" applyAlignment="1"/>
    <xf numFmtId="0" fontId="18" fillId="13" borderId="1" xfId="0" applyFont="1" applyFill="1" applyBorder="1" applyAlignment="1"/>
    <xf numFmtId="165" fontId="18" fillId="13" borderId="1" xfId="0" applyNumberFormat="1" applyFont="1" applyFill="1" applyBorder="1" applyAlignment="1"/>
    <xf numFmtId="165" fontId="1" fillId="4" borderId="1" xfId="0" applyNumberFormat="1" applyFont="1" applyFill="1" applyBorder="1" applyAlignment="1"/>
    <xf numFmtId="0" fontId="4" fillId="0" borderId="0" xfId="0" applyFont="1" applyAlignment="1"/>
    <xf numFmtId="0" fontId="18" fillId="13" borderId="0" xfId="0" applyFont="1" applyFill="1" applyAlignment="1"/>
    <xf numFmtId="0" fontId="18" fillId="13" borderId="0" xfId="0" applyFont="1" applyFill="1"/>
    <xf numFmtId="165" fontId="18" fillId="13" borderId="0" xfId="0" applyNumberFormat="1" applyFont="1" applyFill="1"/>
    <xf numFmtId="0" fontId="20" fillId="0" borderId="0" xfId="0" applyFont="1" applyAlignment="1">
      <alignment horizontal="center"/>
    </xf>
    <xf numFmtId="0" fontId="11" fillId="0" borderId="0" xfId="0" applyFont="1" applyAlignment="1"/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3" fillId="5" borderId="0" xfId="0" applyFont="1" applyFill="1" applyAlignment="1"/>
    <xf numFmtId="172" fontId="11" fillId="0" borderId="1" xfId="0" applyNumberFormat="1" applyFont="1" applyBorder="1" applyAlignment="1"/>
    <xf numFmtId="3" fontId="3" fillId="0" borderId="0" xfId="0" applyNumberFormat="1" applyFont="1"/>
    <xf numFmtId="0" fontId="11" fillId="0" borderId="1" xfId="0" applyFont="1" applyBorder="1" applyAlignment="1"/>
    <xf numFmtId="165" fontId="3" fillId="0" borderId="0" xfId="0" applyNumberFormat="1" applyFont="1"/>
    <xf numFmtId="172" fontId="11" fillId="0" borderId="1" xfId="0" applyNumberFormat="1" applyFont="1" applyBorder="1" applyAlignment="1"/>
    <xf numFmtId="9" fontId="11" fillId="0" borderId="1" xfId="0" applyNumberFormat="1" applyFont="1" applyBorder="1" applyAlignment="1"/>
    <xf numFmtId="0" fontId="11" fillId="15" borderId="1" xfId="0" applyFont="1" applyFill="1" applyBorder="1" applyAlignment="1"/>
    <xf numFmtId="172" fontId="11" fillId="15" borderId="1" xfId="0" applyNumberFormat="1" applyFont="1" applyFill="1" applyBorder="1" applyAlignment="1"/>
    <xf numFmtId="0" fontId="11" fillId="15" borderId="1" xfId="0" applyFont="1" applyFill="1" applyBorder="1" applyAlignment="1"/>
    <xf numFmtId="172" fontId="14" fillId="16" borderId="1" xfId="0" applyNumberFormat="1" applyFont="1" applyFill="1" applyBorder="1" applyAlignment="1"/>
    <xf numFmtId="172" fontId="14" fillId="16" borderId="1" xfId="0" applyNumberFormat="1" applyFont="1" applyFill="1" applyBorder="1" applyAlignment="1"/>
    <xf numFmtId="9" fontId="14" fillId="16" borderId="1" xfId="0" applyNumberFormat="1" applyFont="1" applyFill="1" applyBorder="1" applyAlignment="1"/>
    <xf numFmtId="165" fontId="11" fillId="0" borderId="1" xfId="0" applyNumberFormat="1" applyFont="1" applyBorder="1" applyAlignment="1"/>
    <xf numFmtId="165" fontId="14" fillId="16" borderId="1" xfId="0" applyNumberFormat="1" applyFont="1" applyFill="1" applyBorder="1" applyAlignment="1"/>
    <xf numFmtId="9" fontId="11" fillId="15" borderId="1" xfId="0" applyNumberFormat="1" applyFont="1" applyFill="1" applyBorder="1" applyAlignment="1">
      <alignment horizontal="right"/>
    </xf>
    <xf numFmtId="172" fontId="11" fillId="0" borderId="0" xfId="0" applyNumberFormat="1" applyFont="1" applyAlignment="1"/>
    <xf numFmtId="0" fontId="11" fillId="17" borderId="0" xfId="0" applyFont="1" applyFill="1" applyAlignment="1"/>
    <xf numFmtId="172" fontId="11" fillId="17" borderId="0" xfId="0" applyNumberFormat="1" applyFont="1" applyFill="1" applyAlignment="1"/>
    <xf numFmtId="0" fontId="11" fillId="17" borderId="0" xfId="0" applyFont="1" applyFill="1" applyAlignment="1"/>
    <xf numFmtId="10" fontId="3" fillId="0" borderId="0" xfId="0" applyNumberFormat="1" applyFont="1"/>
    <xf numFmtId="165" fontId="7" fillId="6" borderId="2" xfId="0" applyNumberFormat="1" applyFont="1" applyFill="1" applyBorder="1" applyAlignment="1">
      <alignment horizontal="center" wrapText="1"/>
    </xf>
    <xf numFmtId="0" fontId="3" fillId="0" borderId="3" xfId="0" applyFont="1" applyBorder="1"/>
    <xf numFmtId="0" fontId="3" fillId="3" borderId="0" xfId="0" applyFont="1" applyFill="1" applyAlignment="1">
      <alignment wrapText="1"/>
    </xf>
    <xf numFmtId="0" fontId="0" fillId="0" borderId="0" xfId="0" applyFont="1" applyAlignment="1"/>
    <xf numFmtId="0" fontId="1" fillId="4" borderId="0" xfId="0" applyFont="1" applyFill="1" applyAlignment="1">
      <alignment horizontal="center" wrapText="1"/>
    </xf>
    <xf numFmtId="0" fontId="3" fillId="2" borderId="6" xfId="0" applyFont="1" applyFill="1" applyBorder="1" applyAlignment="1">
      <alignment wrapText="1"/>
    </xf>
    <xf numFmtId="0" fontId="3" fillId="0" borderId="7" xfId="0" applyFont="1" applyBorder="1"/>
    <xf numFmtId="0" fontId="3" fillId="0" borderId="8" xfId="0" applyFont="1" applyBorder="1"/>
    <xf numFmtId="0" fontId="14" fillId="12" borderId="2" xfId="0" applyFont="1" applyFill="1" applyBorder="1" applyAlignment="1">
      <alignment horizontal="center"/>
    </xf>
    <xf numFmtId="0" fontId="14" fillId="11" borderId="2" xfId="0" applyFont="1" applyFill="1" applyBorder="1" applyAlignment="1">
      <alignment horizontal="center"/>
    </xf>
    <xf numFmtId="0" fontId="3" fillId="0" borderId="11" xfId="0" applyFont="1" applyBorder="1"/>
    <xf numFmtId="0" fontId="16" fillId="14" borderId="2" xfId="0" applyFont="1" applyFill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3" fillId="0" borderId="5" xfId="0" applyFont="1" applyBorder="1"/>
    <xf numFmtId="0" fontId="14" fillId="0" borderId="9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4" xfId="0" applyFont="1" applyBorder="1"/>
    <xf numFmtId="0" fontId="1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0" fontId="11" fillId="0" borderId="9" xfId="0" applyFont="1" applyBorder="1" applyAlignment="1"/>
    <xf numFmtId="0" fontId="5" fillId="18" borderId="1" xfId="0" applyFont="1" applyFill="1" applyBorder="1" applyAlignment="1">
      <alignment horizontal="right"/>
    </xf>
    <xf numFmtId="14" fontId="5" fillId="19" borderId="1" xfId="0" applyNumberFormat="1" applyFont="1" applyFill="1" applyBorder="1" applyAlignment="1"/>
    <xf numFmtId="0" fontId="5" fillId="19" borderId="1" xfId="0" applyFont="1" applyFill="1" applyBorder="1" applyAlignment="1"/>
    <xf numFmtId="3" fontId="5" fillId="19" borderId="1" xfId="0" applyNumberFormat="1" applyFont="1" applyFill="1" applyBorder="1" applyAlignment="1"/>
    <xf numFmtId="165" fontId="5" fillId="19" borderId="1" xfId="0" applyNumberFormat="1" applyFont="1" applyFill="1" applyBorder="1" applyAlignment="1"/>
    <xf numFmtId="10" fontId="5" fillId="19" borderId="1" xfId="0" applyNumberFormat="1" applyFont="1" applyFill="1" applyBorder="1" applyAlignment="1"/>
    <xf numFmtId="165" fontId="7" fillId="19" borderId="1" xfId="0" applyNumberFormat="1" applyFont="1" applyFill="1" applyBorder="1"/>
    <xf numFmtId="0" fontId="3" fillId="19" borderId="1" xfId="0" applyFont="1" applyFill="1" applyBorder="1" applyAlignment="1"/>
    <xf numFmtId="14" fontId="3" fillId="19" borderId="1" xfId="0" applyNumberFormat="1" applyFont="1" applyFill="1" applyBorder="1" applyAlignment="1"/>
    <xf numFmtId="0" fontId="3" fillId="19" borderId="2" xfId="0" applyFont="1" applyFill="1" applyBorder="1" applyAlignment="1"/>
    <xf numFmtId="3" fontId="3" fillId="19" borderId="1" xfId="0" applyNumberFormat="1" applyFont="1" applyFill="1" applyBorder="1" applyAlignment="1"/>
    <xf numFmtId="165" fontId="3" fillId="19" borderId="1" xfId="0" applyNumberFormat="1" applyFont="1" applyFill="1" applyBorder="1" applyAlignment="1"/>
    <xf numFmtId="10" fontId="3" fillId="19" borderId="1" xfId="0" applyNumberFormat="1" applyFont="1" applyFill="1" applyBorder="1" applyAlignment="1"/>
    <xf numFmtId="0" fontId="11" fillId="19" borderId="4" xfId="0" applyFont="1" applyFill="1" applyBorder="1" applyAlignment="1">
      <alignment horizontal="right"/>
    </xf>
    <xf numFmtId="14" fontId="11" fillId="19" borderId="1" xfId="0" applyNumberFormat="1" applyFont="1" applyFill="1" applyBorder="1" applyAlignment="1">
      <alignment horizontal="right"/>
    </xf>
    <xf numFmtId="0" fontId="11" fillId="19" borderId="1" xfId="0" applyFont="1" applyFill="1" applyBorder="1" applyAlignment="1"/>
    <xf numFmtId="3" fontId="11" fillId="19" borderId="1" xfId="0" applyNumberFormat="1" applyFont="1" applyFill="1" applyBorder="1" applyAlignment="1">
      <alignment horizontal="right"/>
    </xf>
    <xf numFmtId="165" fontId="11" fillId="19" borderId="1" xfId="0" applyNumberFormat="1" applyFont="1" applyFill="1" applyBorder="1" applyAlignment="1">
      <alignment horizontal="right"/>
    </xf>
    <xf numFmtId="166" fontId="11" fillId="19" borderId="1" xfId="0" applyNumberFormat="1" applyFont="1" applyFill="1" applyBorder="1" applyAlignment="1">
      <alignment horizontal="right"/>
    </xf>
    <xf numFmtId="165" fontId="13" fillId="19" borderId="1" xfId="0" applyNumberFormat="1" applyFont="1" applyFill="1" applyBorder="1" applyAlignment="1">
      <alignment horizontal="right"/>
    </xf>
    <xf numFmtId="0" fontId="5" fillId="19" borderId="1" xfId="0" applyFont="1" applyFill="1" applyBorder="1" applyAlignment="1">
      <alignment horizontal="right"/>
    </xf>
    <xf numFmtId="3" fontId="10" fillId="19" borderId="1" xfId="0" applyNumberFormat="1" applyFont="1" applyFill="1" applyBorder="1" applyAlignment="1"/>
    <xf numFmtId="165" fontId="10" fillId="19" borderId="1" xfId="0" applyNumberFormat="1" applyFont="1" applyFill="1" applyBorder="1" applyAlignment="1"/>
    <xf numFmtId="10" fontId="10" fillId="19" borderId="1" xfId="0" applyNumberFormat="1" applyFont="1" applyFill="1" applyBorder="1" applyAlignment="1">
      <alignment horizontal="right"/>
    </xf>
    <xf numFmtId="14" fontId="3" fillId="19" borderId="1" xfId="0" applyNumberFormat="1" applyFont="1" applyFill="1" applyBorder="1"/>
    <xf numFmtId="0" fontId="3" fillId="19" borderId="1" xfId="0" applyFont="1" applyFill="1" applyBorder="1"/>
    <xf numFmtId="0" fontId="3" fillId="19" borderId="2" xfId="0" applyFont="1" applyFill="1" applyBorder="1"/>
    <xf numFmtId="14" fontId="0" fillId="19" borderId="1" xfId="0" applyNumberFormat="1" applyFont="1" applyFill="1" applyBorder="1" applyAlignment="1"/>
    <xf numFmtId="14" fontId="10" fillId="19" borderId="1" xfId="0" applyNumberFormat="1" applyFont="1" applyFill="1" applyBorder="1" applyAlignment="1">
      <alignment horizontal="right"/>
    </xf>
    <xf numFmtId="0" fontId="10" fillId="19" borderId="1" xfId="0" applyFont="1" applyFill="1" applyBorder="1" applyAlignment="1"/>
    <xf numFmtId="165" fontId="11" fillId="19" borderId="1" xfId="0" applyNumberFormat="1" applyFont="1" applyFill="1" applyBorder="1" applyAlignment="1"/>
    <xf numFmtId="10" fontId="11" fillId="19" borderId="1" xfId="0" applyNumberFormat="1" applyFont="1" applyFill="1" applyBorder="1" applyAlignment="1">
      <alignment horizontal="right"/>
    </xf>
    <xf numFmtId="3" fontId="11" fillId="19" borderId="1" xfId="0" applyNumberFormat="1" applyFont="1" applyFill="1" applyBorder="1" applyAlignment="1"/>
    <xf numFmtId="166" fontId="3" fillId="19" borderId="1" xfId="0" applyNumberFormat="1" applyFont="1" applyFill="1" applyBorder="1" applyAlignment="1"/>
    <xf numFmtId="9" fontId="3" fillId="19" borderId="1" xfId="0" applyNumberFormat="1" applyFont="1" applyFill="1" applyBorder="1" applyAlignment="1"/>
    <xf numFmtId="165" fontId="7" fillId="19" borderId="1" xfId="0" applyNumberFormat="1" applyFont="1" applyFill="1" applyBorder="1" applyAlignment="1"/>
    <xf numFmtId="0" fontId="3" fillId="18" borderId="1" xfId="0" applyFont="1" applyFill="1" applyBorder="1" applyAlignment="1">
      <alignment horizontal="right"/>
    </xf>
    <xf numFmtId="0" fontId="3" fillId="19" borderId="3" xfId="0" applyFont="1" applyFill="1" applyBorder="1" applyAlignment="1"/>
    <xf numFmtId="14" fontId="3" fillId="19" borderId="3" xfId="0" applyNumberFormat="1" applyFont="1" applyFill="1" applyBorder="1" applyAlignment="1"/>
    <xf numFmtId="14" fontId="3" fillId="19" borderId="5" xfId="0" applyNumberFormat="1" applyFont="1" applyFill="1" applyBorder="1" applyAlignment="1"/>
    <xf numFmtId="0" fontId="3" fillId="19" borderId="5" xfId="0" applyFont="1" applyFill="1" applyBorder="1" applyAlignment="1"/>
    <xf numFmtId="3" fontId="3" fillId="19" borderId="5" xfId="0" applyNumberFormat="1" applyFont="1" applyFill="1" applyBorder="1" applyAlignment="1"/>
    <xf numFmtId="165" fontId="3" fillId="19" borderId="4" xfId="0" applyNumberFormat="1" applyFont="1" applyFill="1" applyBorder="1" applyAlignment="1"/>
    <xf numFmtId="10" fontId="3" fillId="19" borderId="5" xfId="0" applyNumberFormat="1" applyFont="1" applyFill="1" applyBorder="1" applyAlignment="1"/>
    <xf numFmtId="165" fontId="7" fillId="19" borderId="5" xfId="0" applyNumberFormat="1" applyFont="1" applyFill="1" applyBorder="1"/>
    <xf numFmtId="14" fontId="3" fillId="19" borderId="5" xfId="0" applyNumberFormat="1" applyFont="1" applyFill="1" applyBorder="1"/>
    <xf numFmtId="0" fontId="3" fillId="19" borderId="5" xfId="0" applyFont="1" applyFill="1" applyBorder="1"/>
    <xf numFmtId="165" fontId="7" fillId="20" borderId="1" xfId="0" applyNumberFormat="1" applyFont="1" applyFill="1" applyBorder="1" applyAlignment="1"/>
    <xf numFmtId="0" fontId="3" fillId="19" borderId="0" xfId="0" applyFont="1" applyFill="1" applyAlignment="1"/>
    <xf numFmtId="0" fontId="3" fillId="19" borderId="1" xfId="0" applyFont="1" applyFill="1" applyBorder="1" applyAlignment="1">
      <alignment horizontal="right"/>
    </xf>
    <xf numFmtId="0" fontId="3" fillId="20" borderId="1" xfId="0" applyFont="1" applyFill="1" applyBorder="1" applyAlignment="1">
      <alignment horizontal="right"/>
    </xf>
    <xf numFmtId="171" fontId="3" fillId="19" borderId="1" xfId="0" applyNumberFormat="1" applyFont="1" applyFill="1" applyBorder="1" applyAlignment="1"/>
    <xf numFmtId="3" fontId="3" fillId="18" borderId="1" xfId="0" applyNumberFormat="1" applyFont="1" applyFill="1" applyBorder="1" applyAlignment="1"/>
    <xf numFmtId="165" fontId="3" fillId="18" borderId="1" xfId="0" applyNumberFormat="1" applyFont="1" applyFill="1" applyBorder="1" applyAlignment="1"/>
    <xf numFmtId="166" fontId="3" fillId="18" borderId="1" xfId="0" applyNumberFormat="1" applyFont="1" applyFill="1" applyBorder="1" applyAlignment="1"/>
    <xf numFmtId="165" fontId="7" fillId="18" borderId="1" xfId="0" applyNumberFormat="1" applyFont="1" applyFill="1" applyBorder="1"/>
    <xf numFmtId="165" fontId="7" fillId="18" borderId="1" xfId="0" applyNumberFormat="1" applyFont="1" applyFill="1" applyBorder="1" applyAlignment="1"/>
    <xf numFmtId="0" fontId="2" fillId="19" borderId="1" xfId="0" applyFont="1" applyFill="1" applyBorder="1" applyAlignment="1"/>
    <xf numFmtId="0" fontId="3" fillId="19" borderId="9" xfId="0" applyFont="1" applyFill="1" applyBorder="1" applyAlignment="1"/>
    <xf numFmtId="0" fontId="3" fillId="21" borderId="1" xfId="0" applyFont="1" applyFill="1" applyBorder="1" applyAlignment="1">
      <alignment horizontal="right"/>
    </xf>
    <xf numFmtId="14" fontId="3" fillId="21" borderId="1" xfId="0" applyNumberFormat="1" applyFont="1" applyFill="1" applyBorder="1" applyAlignment="1"/>
    <xf numFmtId="0" fontId="3" fillId="21" borderId="1" xfId="0" applyFont="1" applyFill="1" applyBorder="1" applyAlignment="1"/>
    <xf numFmtId="3" fontId="3" fillId="21" borderId="1" xfId="0" applyNumberFormat="1" applyFont="1" applyFill="1" applyBorder="1" applyAlignment="1"/>
    <xf numFmtId="165" fontId="3" fillId="21" borderId="1" xfId="0" applyNumberFormat="1" applyFont="1" applyFill="1" applyBorder="1" applyAlignment="1"/>
    <xf numFmtId="166" fontId="3" fillId="21" borderId="1" xfId="0" applyNumberFormat="1" applyFont="1" applyFill="1" applyBorder="1" applyAlignment="1"/>
    <xf numFmtId="165" fontId="7" fillId="21" borderId="1" xfId="0" applyNumberFormat="1" applyFont="1" applyFill="1" applyBorder="1"/>
    <xf numFmtId="0" fontId="3" fillId="22" borderId="1" xfId="0" applyFont="1" applyFill="1" applyBorder="1" applyAlignment="1"/>
    <xf numFmtId="14" fontId="3" fillId="22" borderId="1" xfId="0" applyNumberFormat="1" applyFont="1" applyFill="1" applyBorder="1"/>
    <xf numFmtId="0" fontId="3" fillId="22" borderId="1" xfId="0" applyFont="1" applyFill="1" applyBorder="1"/>
    <xf numFmtId="0" fontId="3" fillId="22" borderId="2" xfId="0" applyFont="1" applyFill="1" applyBorder="1"/>
    <xf numFmtId="165" fontId="7" fillId="21" borderId="1" xfId="0" applyNumberFormat="1" applyFont="1" applyFill="1" applyBorder="1" applyAlignment="1"/>
    <xf numFmtId="0" fontId="3" fillId="22" borderId="2" xfId="0" applyFont="1" applyFill="1" applyBorder="1" applyAlignment="1"/>
    <xf numFmtId="14" fontId="3" fillId="21" borderId="5" xfId="0" applyNumberFormat="1" applyFont="1" applyFill="1" applyBorder="1" applyAlignment="1"/>
    <xf numFmtId="0" fontId="3" fillId="21" borderId="5" xfId="0" applyFont="1" applyFill="1" applyBorder="1" applyAlignment="1"/>
    <xf numFmtId="3" fontId="3" fillId="21" borderId="5" xfId="0" applyNumberFormat="1" applyFont="1" applyFill="1" applyBorder="1" applyAlignment="1"/>
    <xf numFmtId="0" fontId="3" fillId="23" borderId="1" xfId="0" applyFont="1" applyFill="1" applyBorder="1" applyAlignment="1">
      <alignment horizontal="right"/>
    </xf>
    <xf numFmtId="14" fontId="3" fillId="23" borderId="1" xfId="0" applyNumberFormat="1" applyFont="1" applyFill="1" applyBorder="1" applyAlignment="1"/>
    <xf numFmtId="0" fontId="3" fillId="23" borderId="1" xfId="0" applyFont="1" applyFill="1" applyBorder="1" applyAlignment="1"/>
    <xf numFmtId="3" fontId="3" fillId="23" borderId="1" xfId="0" applyNumberFormat="1" applyFont="1" applyFill="1" applyBorder="1" applyAlignment="1"/>
    <xf numFmtId="10" fontId="3" fillId="21" borderId="1" xfId="0" applyNumberFormat="1" applyFont="1" applyFill="1" applyBorder="1" applyAlignment="1"/>
    <xf numFmtId="0" fontId="3" fillId="21" borderId="0" xfId="0" applyFont="1" applyFill="1" applyAlignment="1">
      <alignment horizontal="right"/>
    </xf>
    <xf numFmtId="0" fontId="15" fillId="21" borderId="1" xfId="0" applyFont="1" applyFill="1" applyBorder="1" applyAlignment="1"/>
    <xf numFmtId="0" fontId="3" fillId="21" borderId="1" xfId="0" applyFont="1" applyFill="1" applyBorder="1"/>
    <xf numFmtId="3" fontId="3" fillId="21" borderId="1" xfId="0" applyNumberFormat="1" applyFont="1" applyFill="1" applyBorder="1"/>
    <xf numFmtId="165" fontId="3" fillId="21" borderId="1" xfId="0" applyNumberFormat="1" applyFont="1" applyFill="1" applyBorder="1"/>
    <xf numFmtId="166" fontId="3" fillId="21" borderId="1" xfId="0" applyNumberFormat="1" applyFont="1" applyFill="1" applyBorder="1"/>
    <xf numFmtId="9" fontId="3" fillId="21" borderId="1" xfId="0" applyNumberFormat="1" applyFont="1" applyFill="1" applyBorder="1" applyAlignment="1"/>
    <xf numFmtId="14" fontId="3" fillId="18" borderId="1" xfId="0" applyNumberFormat="1" applyFont="1" applyFill="1" applyBorder="1" applyAlignment="1"/>
    <xf numFmtId="0" fontId="3" fillId="18" borderId="1" xfId="0" applyFont="1" applyFill="1" applyBorder="1" applyAlignment="1"/>
    <xf numFmtId="3" fontId="3" fillId="18" borderId="1" xfId="0" applyNumberFormat="1" applyFont="1" applyFill="1" applyBorder="1"/>
    <xf numFmtId="165" fontId="3" fillId="18" borderId="1" xfId="0" applyNumberFormat="1" applyFont="1" applyFill="1" applyBorder="1"/>
    <xf numFmtId="166" fontId="3" fillId="18" borderId="1" xfId="0" applyNumberFormat="1" applyFont="1" applyFill="1" applyBorder="1"/>
    <xf numFmtId="14" fontId="3" fillId="18" borderId="1" xfId="0" applyNumberFormat="1" applyFont="1" applyFill="1" applyBorder="1"/>
    <xf numFmtId="0" fontId="3" fillId="18" borderId="2" xfId="0" applyFont="1" applyFill="1" applyBorder="1" applyAlignment="1"/>
    <xf numFmtId="14" fontId="3" fillId="21" borderId="0" xfId="0" applyNumberFormat="1" applyFont="1" applyFill="1" applyAlignment="1"/>
    <xf numFmtId="0" fontId="0" fillId="21" borderId="0" xfId="0" applyFont="1" applyFill="1" applyAlignment="1"/>
    <xf numFmtId="165" fontId="7" fillId="23" borderId="1" xfId="0" applyNumberFormat="1" applyFont="1" applyFill="1" applyBorder="1"/>
    <xf numFmtId="165" fontId="7" fillId="23" borderId="1" xfId="0" applyNumberFormat="1" applyFont="1" applyFill="1" applyBorder="1" applyAlignment="1"/>
    <xf numFmtId="0" fontId="3" fillId="21" borderId="0" xfId="0" applyFont="1" applyFill="1" applyAlignment="1"/>
    <xf numFmtId="14" fontId="3" fillId="21" borderId="1" xfId="0" applyNumberFormat="1" applyFont="1" applyFill="1" applyBorder="1"/>
    <xf numFmtId="3" fontId="3" fillId="21" borderId="0" xfId="0" applyNumberFormat="1" applyFont="1" applyFill="1" applyAlignment="1"/>
    <xf numFmtId="165" fontId="3" fillId="21" borderId="0" xfId="0" applyNumberFormat="1" applyFont="1" applyFill="1" applyAlignment="1"/>
    <xf numFmtId="166" fontId="3" fillId="21" borderId="0" xfId="0" applyNumberFormat="1" applyFont="1" applyFill="1" applyAlignment="1"/>
    <xf numFmtId="14" fontId="3" fillId="21" borderId="0" xfId="0" applyNumberFormat="1" applyFont="1" applyFill="1"/>
    <xf numFmtId="0" fontId="3" fillId="22" borderId="0" xfId="0" applyFont="1" applyFill="1" applyAlignment="1"/>
    <xf numFmtId="164" fontId="3" fillId="21" borderId="0" xfId="0" applyNumberFormat="1" applyFont="1" applyFill="1"/>
    <xf numFmtId="3" fontId="3" fillId="21" borderId="0" xfId="0" applyNumberFormat="1" applyFont="1" applyFill="1"/>
    <xf numFmtId="165" fontId="3" fillId="21" borderId="0" xfId="0" applyNumberFormat="1" applyFont="1" applyFill="1"/>
    <xf numFmtId="166" fontId="3" fillId="21" borderId="0" xfId="0" applyNumberFormat="1" applyFont="1" applyFill="1"/>
    <xf numFmtId="0" fontId="3" fillId="0" borderId="1" xfId="0" applyFont="1" applyFill="1" applyBorder="1" applyAlignment="1"/>
    <xf numFmtId="14" fontId="3" fillId="0" borderId="4" xfId="0" applyNumberFormat="1" applyFont="1" applyFill="1" applyBorder="1"/>
    <xf numFmtId="14" fontId="11" fillId="0" borderId="4" xfId="0" applyNumberFormat="1" applyFont="1" applyFill="1" applyBorder="1" applyAlignment="1"/>
    <xf numFmtId="0" fontId="3" fillId="0" borderId="1" xfId="0" applyFont="1" applyFill="1" applyBorder="1"/>
    <xf numFmtId="14" fontId="11" fillId="0" borderId="5" xfId="0" applyNumberFormat="1" applyFont="1" applyFill="1" applyBorder="1" applyAlignment="1"/>
    <xf numFmtId="0" fontId="3" fillId="0" borderId="4" xfId="0" applyFont="1" applyFill="1" applyBorder="1" applyAlignment="1"/>
    <xf numFmtId="0" fontId="11" fillId="0" borderId="4" xfId="0" applyFont="1" applyFill="1" applyBorder="1" applyAlignment="1"/>
    <xf numFmtId="14" fontId="11" fillId="0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47625</xdr:colOff>
      <xdr:row>55</xdr:row>
      <xdr:rowOff>47625</xdr:rowOff>
    </xdr:to>
    <xdr:sp macro="" textlink="">
      <xdr:nvSpPr>
        <xdr:cNvPr id="1037" name="Rectangle 1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A86E8"/>
  </sheetPr>
  <dimension ref="A1:C48"/>
  <sheetViews>
    <sheetView workbookViewId="0"/>
  </sheetViews>
  <sheetFormatPr baseColWidth="10" defaultColWidth="14.42578125" defaultRowHeight="15.75" customHeight="1"/>
  <cols>
    <col min="1" max="1" width="10.5703125" customWidth="1"/>
    <col min="2" max="2" width="56.85546875" customWidth="1"/>
    <col min="3" max="3" width="68.140625" customWidth="1"/>
  </cols>
  <sheetData>
    <row r="1" spans="1:3" ht="15.75" customHeight="1">
      <c r="A1" s="1"/>
    </row>
    <row r="2" spans="1:3" ht="15.75" customHeight="1">
      <c r="A2" s="3" t="s">
        <v>1</v>
      </c>
    </row>
    <row r="4" spans="1:3" ht="15.75" customHeight="1">
      <c r="A4" s="9" t="s">
        <v>3</v>
      </c>
      <c r="B4" s="9" t="s">
        <v>15</v>
      </c>
      <c r="C4" s="9" t="s">
        <v>16</v>
      </c>
    </row>
    <row r="5" spans="1:3" ht="15.75" customHeight="1">
      <c r="A5" s="11">
        <v>601</v>
      </c>
      <c r="B5" s="13" t="s">
        <v>17</v>
      </c>
      <c r="C5" s="15"/>
    </row>
    <row r="6" spans="1:3" ht="15.75" customHeight="1">
      <c r="A6" s="17">
        <v>6011</v>
      </c>
      <c r="B6" s="17" t="s">
        <v>18</v>
      </c>
      <c r="C6" s="19"/>
    </row>
    <row r="7" spans="1:3" ht="15.75" customHeight="1">
      <c r="A7" s="17">
        <v>6012</v>
      </c>
      <c r="B7" s="17" t="s">
        <v>19</v>
      </c>
      <c r="C7" s="19"/>
    </row>
    <row r="8" spans="1:3" ht="15.75" customHeight="1">
      <c r="A8" s="17">
        <v>6013</v>
      </c>
      <c r="B8" s="17" t="s">
        <v>20</v>
      </c>
      <c r="C8" s="19"/>
    </row>
    <row r="9" spans="1:3" ht="15.75" customHeight="1">
      <c r="A9" s="17">
        <v>6014</v>
      </c>
      <c r="B9" s="17" t="s">
        <v>21</v>
      </c>
      <c r="C9" s="17" t="s">
        <v>22</v>
      </c>
    </row>
    <row r="10" spans="1:3" ht="15.75" customHeight="1">
      <c r="A10" s="17">
        <v>6015</v>
      </c>
      <c r="B10" s="17" t="s">
        <v>23</v>
      </c>
      <c r="C10" s="17" t="s">
        <v>24</v>
      </c>
    </row>
    <row r="11" spans="1:3" ht="15.75" customHeight="1">
      <c r="A11" s="17">
        <v>6017</v>
      </c>
      <c r="B11" s="17" t="s">
        <v>25</v>
      </c>
      <c r="C11" s="17" t="s">
        <v>26</v>
      </c>
    </row>
    <row r="12" spans="1:3" ht="15.75" customHeight="1">
      <c r="A12" s="17">
        <v>6018</v>
      </c>
      <c r="B12" s="17" t="s">
        <v>27</v>
      </c>
      <c r="C12" s="17" t="s">
        <v>28</v>
      </c>
    </row>
    <row r="13" spans="1:3" ht="15.75" customHeight="1">
      <c r="A13" s="11">
        <v>602</v>
      </c>
      <c r="B13" s="13" t="s">
        <v>29</v>
      </c>
      <c r="C13" s="15"/>
    </row>
    <row r="14" spans="1:3" ht="15.75" customHeight="1">
      <c r="A14" s="17">
        <v>6022</v>
      </c>
      <c r="B14" s="17" t="s">
        <v>30</v>
      </c>
      <c r="C14" s="17" t="s">
        <v>31</v>
      </c>
    </row>
    <row r="15" spans="1:3" ht="15.75" customHeight="1">
      <c r="A15" s="17">
        <v>6023</v>
      </c>
      <c r="B15" s="17" t="s">
        <v>32</v>
      </c>
      <c r="C15" s="17" t="s">
        <v>33</v>
      </c>
    </row>
    <row r="16" spans="1:3" ht="15.75" customHeight="1">
      <c r="A16" s="17">
        <v>6024</v>
      </c>
      <c r="B16" s="17" t="s">
        <v>34</v>
      </c>
      <c r="C16" s="19"/>
    </row>
    <row r="17" spans="1:3" ht="15.75" customHeight="1">
      <c r="A17" s="17">
        <v>6025</v>
      </c>
      <c r="B17" s="17" t="s">
        <v>35</v>
      </c>
      <c r="C17" s="17" t="s">
        <v>36</v>
      </c>
    </row>
    <row r="18" spans="1:3" ht="15.75" customHeight="1">
      <c r="A18" s="17">
        <v>6026</v>
      </c>
      <c r="B18" s="17" t="s">
        <v>37</v>
      </c>
      <c r="C18" s="17" t="s">
        <v>38</v>
      </c>
    </row>
    <row r="19" spans="1:3" ht="15.75" customHeight="1">
      <c r="A19" s="17">
        <v>6027</v>
      </c>
      <c r="B19" s="17" t="s">
        <v>39</v>
      </c>
      <c r="C19" s="17" t="s">
        <v>40</v>
      </c>
    </row>
    <row r="20" spans="1:3" ht="15.75" customHeight="1">
      <c r="A20" s="17">
        <v>6028</v>
      </c>
      <c r="B20" s="17" t="s">
        <v>41</v>
      </c>
      <c r="C20" s="17" t="s">
        <v>42</v>
      </c>
    </row>
    <row r="21" spans="1:3" ht="15.75" customHeight="1">
      <c r="A21" s="11">
        <v>604</v>
      </c>
      <c r="B21" s="13" t="s">
        <v>43</v>
      </c>
      <c r="C21" s="15"/>
    </row>
    <row r="22" spans="1:3" ht="15.75" customHeight="1">
      <c r="A22" s="17">
        <v>6042</v>
      </c>
      <c r="B22" s="17" t="s">
        <v>44</v>
      </c>
      <c r="C22" s="19"/>
    </row>
    <row r="23" spans="1:3" ht="15.75" customHeight="1">
      <c r="A23" s="11">
        <v>605</v>
      </c>
      <c r="B23" s="13" t="s">
        <v>46</v>
      </c>
      <c r="C23" s="15"/>
    </row>
    <row r="24" spans="1:3" ht="15.75" customHeight="1">
      <c r="A24" s="17">
        <v>6053</v>
      </c>
      <c r="B24" s="17" t="s">
        <v>47</v>
      </c>
      <c r="C24" s="17" t="s">
        <v>48</v>
      </c>
    </row>
    <row r="25" spans="1:3" ht="15.75" customHeight="1">
      <c r="A25" s="17">
        <v>6054</v>
      </c>
      <c r="B25" s="17" t="s">
        <v>49</v>
      </c>
      <c r="C25" s="17" t="s">
        <v>50</v>
      </c>
    </row>
    <row r="26" spans="1:3" ht="15.75" customHeight="1">
      <c r="A26" s="11">
        <v>606</v>
      </c>
      <c r="B26" s="13" t="s">
        <v>51</v>
      </c>
      <c r="C26" s="15"/>
    </row>
    <row r="27" spans="1:3" ht="15.75" customHeight="1">
      <c r="A27" s="25">
        <v>6061</v>
      </c>
      <c r="B27" s="25" t="s">
        <v>53</v>
      </c>
      <c r="C27" s="25"/>
    </row>
    <row r="28" spans="1:3" ht="15.75" customHeight="1">
      <c r="A28" s="25">
        <v>6062</v>
      </c>
      <c r="B28" s="25" t="s">
        <v>54</v>
      </c>
      <c r="C28" s="25"/>
    </row>
    <row r="29" spans="1:3" ht="15.75" customHeight="1">
      <c r="A29" s="25">
        <v>6063</v>
      </c>
      <c r="B29" s="25" t="s">
        <v>55</v>
      </c>
      <c r="C29" s="25"/>
    </row>
    <row r="30" spans="1:3" ht="15.75" customHeight="1">
      <c r="A30" s="17">
        <v>6064</v>
      </c>
      <c r="B30" s="17" t="s">
        <v>56</v>
      </c>
      <c r="C30" s="17" t="s">
        <v>57</v>
      </c>
    </row>
    <row r="31" spans="1:3" ht="15.75" customHeight="1">
      <c r="A31" s="17">
        <v>6066</v>
      </c>
      <c r="B31" s="17" t="s">
        <v>58</v>
      </c>
      <c r="C31" s="17" t="s">
        <v>59</v>
      </c>
    </row>
    <row r="32" spans="1:3" ht="15.75" customHeight="1">
      <c r="A32" s="17">
        <v>607</v>
      </c>
      <c r="B32" s="17" t="s">
        <v>60</v>
      </c>
      <c r="C32" s="17" t="s">
        <v>61</v>
      </c>
    </row>
    <row r="33" spans="1:3" ht="15.75" customHeight="1">
      <c r="A33" s="11">
        <v>61</v>
      </c>
      <c r="B33" s="13" t="s">
        <v>62</v>
      </c>
      <c r="C33" s="15"/>
    </row>
    <row r="34" spans="1:3" ht="15.75" customHeight="1">
      <c r="A34" s="17">
        <v>6132</v>
      </c>
      <c r="B34" s="17" t="s">
        <v>63</v>
      </c>
      <c r="C34" s="17" t="s">
        <v>64</v>
      </c>
    </row>
    <row r="35" spans="1:3" ht="15.75" customHeight="1">
      <c r="A35" s="25">
        <v>616</v>
      </c>
      <c r="B35" s="25" t="s">
        <v>65</v>
      </c>
      <c r="C35" s="28"/>
    </row>
    <row r="36" spans="1:3" ht="12.75">
      <c r="A36" s="17">
        <v>617</v>
      </c>
      <c r="B36" s="17" t="s">
        <v>68</v>
      </c>
      <c r="C36" s="17" t="s">
        <v>69</v>
      </c>
    </row>
    <row r="37" spans="1:3" ht="12.75">
      <c r="A37" s="17">
        <v>618</v>
      </c>
      <c r="B37" s="17" t="s">
        <v>70</v>
      </c>
      <c r="C37" s="17" t="s">
        <v>71</v>
      </c>
    </row>
    <row r="38" spans="1:3" ht="12.75">
      <c r="A38" s="11">
        <v>62</v>
      </c>
      <c r="B38" s="13" t="s">
        <v>72</v>
      </c>
      <c r="C38" s="15"/>
    </row>
    <row r="39" spans="1:3" ht="12.75">
      <c r="A39" s="17">
        <v>6222</v>
      </c>
      <c r="B39" s="17" t="s">
        <v>73</v>
      </c>
      <c r="C39" s="17" t="s">
        <v>74</v>
      </c>
    </row>
    <row r="40" spans="1:3" ht="12.75">
      <c r="A40" s="17">
        <v>6225</v>
      </c>
      <c r="B40" s="17" t="s">
        <v>75</v>
      </c>
      <c r="C40" s="19"/>
    </row>
    <row r="41" spans="1:3" ht="12.75">
      <c r="A41" s="17">
        <v>623</v>
      </c>
      <c r="B41" s="17" t="s">
        <v>76</v>
      </c>
      <c r="C41" s="17" t="s">
        <v>77</v>
      </c>
    </row>
    <row r="42" spans="1:3" ht="12.75">
      <c r="A42" s="31">
        <v>624</v>
      </c>
      <c r="B42" s="31" t="s">
        <v>79</v>
      </c>
      <c r="C42" s="31" t="s">
        <v>80</v>
      </c>
    </row>
    <row r="43" spans="1:3" ht="12.75">
      <c r="A43" s="25">
        <v>625</v>
      </c>
      <c r="B43" s="25" t="s">
        <v>81</v>
      </c>
      <c r="C43" s="25" t="s">
        <v>83</v>
      </c>
    </row>
    <row r="44" spans="1:3" ht="12.75">
      <c r="A44" s="17">
        <v>626</v>
      </c>
      <c r="B44" s="17" t="s">
        <v>84</v>
      </c>
      <c r="C44" s="17" t="s">
        <v>85</v>
      </c>
    </row>
    <row r="45" spans="1:3" ht="12.75">
      <c r="A45" s="25">
        <v>6281</v>
      </c>
      <c r="B45" s="25" t="s">
        <v>86</v>
      </c>
      <c r="C45" s="25" t="s">
        <v>87</v>
      </c>
    </row>
    <row r="46" spans="1:3" ht="12.75">
      <c r="A46" s="25">
        <v>6282</v>
      </c>
      <c r="B46" s="25" t="s">
        <v>88</v>
      </c>
      <c r="C46" s="25" t="s">
        <v>89</v>
      </c>
    </row>
    <row r="47" spans="1:3" ht="12.75">
      <c r="A47" s="11">
        <v>64</v>
      </c>
      <c r="B47" s="13" t="s">
        <v>90</v>
      </c>
      <c r="C47" s="15"/>
    </row>
    <row r="48" spans="1:3" ht="12.75">
      <c r="A48" s="25">
        <v>645</v>
      </c>
      <c r="B48" s="25" t="s">
        <v>91</v>
      </c>
      <c r="C48" s="28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A86E8"/>
  </sheetPr>
  <dimension ref="A1:H1001"/>
  <sheetViews>
    <sheetView topLeftCell="B1" workbookViewId="0"/>
  </sheetViews>
  <sheetFormatPr baseColWidth="10" defaultColWidth="14.42578125" defaultRowHeight="15.75" customHeight="1"/>
  <cols>
    <col min="1" max="1" width="9.85546875" customWidth="1"/>
    <col min="2" max="2" width="48.5703125" customWidth="1"/>
    <col min="3" max="3" width="13" customWidth="1"/>
    <col min="4" max="4" width="12.42578125" customWidth="1"/>
    <col min="5" max="5" width="17.140625" customWidth="1"/>
    <col min="6" max="6" width="24.5703125" customWidth="1"/>
  </cols>
  <sheetData>
    <row r="1" spans="1:8" ht="15.75" customHeight="1">
      <c r="C1" s="111"/>
      <c r="D1" s="111"/>
    </row>
    <row r="2" spans="1:8" ht="15.75" customHeight="1">
      <c r="C2" s="111"/>
      <c r="D2" s="111"/>
    </row>
    <row r="3" spans="1:8" ht="15.75" customHeight="1">
      <c r="A3" s="190" t="s">
        <v>3</v>
      </c>
      <c r="B3" s="190" t="s">
        <v>15</v>
      </c>
      <c r="C3" s="191" t="s">
        <v>159</v>
      </c>
      <c r="D3" s="191" t="s">
        <v>160</v>
      </c>
      <c r="E3" s="190" t="s">
        <v>3</v>
      </c>
      <c r="F3" s="190" t="s">
        <v>15</v>
      </c>
      <c r="G3" s="191" t="s">
        <v>159</v>
      </c>
      <c r="H3" s="191" t="s">
        <v>160</v>
      </c>
    </row>
    <row r="4" spans="1:8" ht="15.75" customHeight="1">
      <c r="A4" s="11">
        <v>601</v>
      </c>
      <c r="B4" s="13" t="s">
        <v>17</v>
      </c>
      <c r="C4" s="192"/>
      <c r="D4" s="192">
        <f>SUM(D5:D11)</f>
        <v>0</v>
      </c>
      <c r="E4" s="11"/>
      <c r="F4" s="13"/>
      <c r="G4" s="192"/>
      <c r="H4" s="192"/>
    </row>
    <row r="5" spans="1:8" ht="15.75" customHeight="1">
      <c r="A5" s="17">
        <v>6011</v>
      </c>
      <c r="B5" s="17" t="s">
        <v>18</v>
      </c>
      <c r="C5" s="37"/>
      <c r="D5" s="37">
        <f>SUMIF(ACHATS!E$2:E250,A5,ACHATS!F$2:F250)</f>
        <v>0</v>
      </c>
      <c r="E5" s="17">
        <v>701</v>
      </c>
      <c r="F5" s="17" t="s">
        <v>161</v>
      </c>
      <c r="G5" s="19"/>
      <c r="H5" s="81">
        <f>SUM('SUIVI ENCAISSEMENT'!J3:J309)</f>
        <v>0</v>
      </c>
    </row>
    <row r="6" spans="1:8" ht="15.75" customHeight="1">
      <c r="A6" s="17">
        <v>6012</v>
      </c>
      <c r="B6" s="17" t="s">
        <v>19</v>
      </c>
      <c r="C6" s="37"/>
      <c r="D6" s="37">
        <f>SUMIF(ACHATS!E$2:E250,A6,ACHATS!F$2:F250)</f>
        <v>0</v>
      </c>
    </row>
    <row r="7" spans="1:8" ht="15.75" customHeight="1">
      <c r="A7" s="17">
        <v>6013</v>
      </c>
      <c r="B7" s="17" t="s">
        <v>20</v>
      </c>
      <c r="C7" s="37"/>
      <c r="D7" s="37">
        <f>SUMIF(ACHATS!E$2:E250,A7,ACHATS!F$2:F250)</f>
        <v>0</v>
      </c>
    </row>
    <row r="8" spans="1:8" ht="15.75" customHeight="1">
      <c r="A8" s="17">
        <v>6014</v>
      </c>
      <c r="B8" s="17" t="s">
        <v>21</v>
      </c>
      <c r="C8" s="37"/>
      <c r="D8" s="37">
        <f>SUMIF(ACHATS!E$2:E250,A8,ACHATS!F$2:F250)</f>
        <v>0</v>
      </c>
    </row>
    <row r="9" spans="1:8" ht="15.75" customHeight="1">
      <c r="A9" s="17">
        <v>6015</v>
      </c>
      <c r="B9" s="17" t="s">
        <v>162</v>
      </c>
      <c r="C9" s="37"/>
      <c r="D9" s="37">
        <f>SUMIF(ACHATS!E$2:E250,A9,ACHATS!F$2:F250)</f>
        <v>0</v>
      </c>
    </row>
    <row r="10" spans="1:8" ht="15.75" customHeight="1">
      <c r="A10" s="17">
        <v>6017</v>
      </c>
      <c r="B10" s="17" t="s">
        <v>25</v>
      </c>
      <c r="C10" s="37"/>
      <c r="D10" s="37">
        <f>SUMIF(ACHATS!E$2:E250,A10,ACHATS!F$2:F250)</f>
        <v>0</v>
      </c>
    </row>
    <row r="11" spans="1:8" ht="15.75" customHeight="1">
      <c r="A11" s="17">
        <v>6018</v>
      </c>
      <c r="B11" s="17" t="s">
        <v>27</v>
      </c>
      <c r="C11" s="37"/>
      <c r="D11" s="37">
        <f>SUMIF(ACHATS!E$2:E250,A11,ACHATS!F$2:F250)</f>
        <v>0</v>
      </c>
    </row>
    <row r="12" spans="1:8" ht="15.75" customHeight="1">
      <c r="A12" s="11">
        <v>602</v>
      </c>
      <c r="B12" s="13" t="s">
        <v>29</v>
      </c>
      <c r="C12" s="192"/>
      <c r="D12" s="192">
        <f>SUM(D13:D19)</f>
        <v>0</v>
      </c>
    </row>
    <row r="13" spans="1:8" ht="15.75" customHeight="1">
      <c r="A13" s="17">
        <v>6022</v>
      </c>
      <c r="B13" s="17" t="s">
        <v>30</v>
      </c>
      <c r="C13" s="37"/>
      <c r="D13" s="37">
        <f>SUMIF(ACHATS!E$2:E250,A13,ACHATS!F$2:F250)</f>
        <v>0</v>
      </c>
    </row>
    <row r="14" spans="1:8" ht="15.75" customHeight="1">
      <c r="A14" s="17">
        <v>6023</v>
      </c>
      <c r="B14" s="17" t="s">
        <v>32</v>
      </c>
      <c r="C14" s="37"/>
      <c r="D14" s="37">
        <f>SUMIF(ACHATS!E$2:E250,A14,ACHATS!F$2:F250)</f>
        <v>0</v>
      </c>
    </row>
    <row r="15" spans="1:8" ht="15.75" customHeight="1">
      <c r="A15" s="17">
        <v>6024</v>
      </c>
      <c r="B15" s="17" t="s">
        <v>34</v>
      </c>
      <c r="C15" s="37"/>
      <c r="D15" s="37">
        <f>SUMIF(ACHATS!E$2:E250,A15,ACHATS!F$2:F250)</f>
        <v>0</v>
      </c>
    </row>
    <row r="16" spans="1:8" ht="15.75" customHeight="1">
      <c r="A16" s="17">
        <v>6025</v>
      </c>
      <c r="B16" s="17" t="s">
        <v>35</v>
      </c>
      <c r="C16" s="37"/>
      <c r="D16" s="37">
        <f>SUMIF(ACHATS!E$2:E250,A16,ACHATS!F$2:F250)</f>
        <v>0</v>
      </c>
    </row>
    <row r="17" spans="1:4" ht="15.75" customHeight="1">
      <c r="A17" s="17">
        <v>6026</v>
      </c>
      <c r="B17" s="17" t="s">
        <v>37</v>
      </c>
      <c r="C17" s="37"/>
      <c r="D17" s="37">
        <f>SUMIF(ACHATS!E$2:E250,A17,ACHATS!F$2:F250)</f>
        <v>0</v>
      </c>
    </row>
    <row r="18" spans="1:4" ht="15.75" customHeight="1">
      <c r="A18" s="17">
        <v>6027</v>
      </c>
      <c r="B18" s="17" t="s">
        <v>39</v>
      </c>
      <c r="C18" s="37"/>
      <c r="D18" s="37">
        <f>SUMIF(ACHATS!E$2:E250,A18,ACHATS!F$2:F250)</f>
        <v>0</v>
      </c>
    </row>
    <row r="19" spans="1:4" ht="15.75" customHeight="1">
      <c r="A19" s="17">
        <v>6028</v>
      </c>
      <c r="B19" s="17" t="s">
        <v>41</v>
      </c>
      <c r="C19" s="37"/>
      <c r="D19" s="37">
        <f>SUMIF(ACHATS!E$2:E250,A19,ACHATS!F$2:F250)</f>
        <v>0</v>
      </c>
    </row>
    <row r="20" spans="1:4" ht="15.75" customHeight="1">
      <c r="A20" s="11">
        <v>604</v>
      </c>
      <c r="B20" s="13" t="s">
        <v>43</v>
      </c>
      <c r="C20" s="192"/>
      <c r="D20" s="192">
        <f>D21</f>
        <v>0</v>
      </c>
    </row>
    <row r="21" spans="1:4" ht="15.75" customHeight="1">
      <c r="A21" s="17">
        <v>6042</v>
      </c>
      <c r="B21" s="17" t="s">
        <v>44</v>
      </c>
      <c r="C21" s="37"/>
      <c r="D21" s="37">
        <f>SUMIF(ACHATS!E$2:E250,A21,ACHATS!F$2:F250)</f>
        <v>0</v>
      </c>
    </row>
    <row r="22" spans="1:4" ht="15.75" customHeight="1">
      <c r="A22" s="11">
        <v>605</v>
      </c>
      <c r="B22" s="13" t="s">
        <v>46</v>
      </c>
      <c r="C22" s="192"/>
      <c r="D22" s="192">
        <f>SUM(D23:D24)</f>
        <v>0</v>
      </c>
    </row>
    <row r="23" spans="1:4" ht="15.75" customHeight="1">
      <c r="A23" s="17">
        <v>6053</v>
      </c>
      <c r="B23" s="17" t="s">
        <v>47</v>
      </c>
      <c r="C23" s="37"/>
      <c r="D23" s="37">
        <f>SUMIF(ACHATS!E$2:E250,A23,ACHATS!F$2:F250)</f>
        <v>0</v>
      </c>
    </row>
    <row r="24" spans="1:4" ht="15.75" customHeight="1">
      <c r="A24" s="17">
        <v>6054</v>
      </c>
      <c r="B24" s="17" t="s">
        <v>49</v>
      </c>
      <c r="C24" s="37"/>
      <c r="D24" s="37">
        <f>SUMIF(ACHATS!E$2:E250,A24,ACHATS!F$2:F250)</f>
        <v>0</v>
      </c>
    </row>
    <row r="25" spans="1:4" ht="15.75" customHeight="1">
      <c r="A25" s="11">
        <v>606</v>
      </c>
      <c r="B25" s="13" t="s">
        <v>51</v>
      </c>
      <c r="C25" s="192"/>
      <c r="D25" s="192">
        <f>SUM(D26:D31)</f>
        <v>0</v>
      </c>
    </row>
    <row r="26" spans="1:4" ht="15.75" customHeight="1">
      <c r="A26" s="31">
        <v>6061</v>
      </c>
      <c r="B26" s="31" t="s">
        <v>53</v>
      </c>
      <c r="C26" s="165"/>
      <c r="D26" s="37">
        <f>SUMIF(ACHATS!E$2:E250,A26,ACHATS!F$2:F250)</f>
        <v>0</v>
      </c>
    </row>
    <row r="27" spans="1:4" ht="15.75" customHeight="1">
      <c r="A27" s="31">
        <v>6062</v>
      </c>
      <c r="B27" s="31" t="s">
        <v>54</v>
      </c>
      <c r="C27" s="165"/>
      <c r="D27" s="37">
        <f>SUMIF(ACHATS!E$2:E250,A27,ACHATS!F$2:F250)</f>
        <v>0</v>
      </c>
    </row>
    <row r="28" spans="1:4" ht="15.75" customHeight="1">
      <c r="A28" s="147">
        <v>6063</v>
      </c>
      <c r="B28" s="147" t="s">
        <v>55</v>
      </c>
      <c r="C28" s="134"/>
      <c r="D28" s="134">
        <f>SUMIF(ETAMINE!C4:C302,A28,ETAMINE!D4:D302)</f>
        <v>0</v>
      </c>
    </row>
    <row r="29" spans="1:4" ht="15.75" customHeight="1">
      <c r="A29" s="17">
        <v>6064</v>
      </c>
      <c r="B29" s="17" t="s">
        <v>56</v>
      </c>
      <c r="C29" s="37"/>
      <c r="D29" s="37">
        <f>SUMIF(ACHATS!E$2:E250,A29,ACHATS!F$2:F250)</f>
        <v>0</v>
      </c>
    </row>
    <row r="30" spans="1:4" ht="15.75" customHeight="1">
      <c r="A30" s="17">
        <v>6066</v>
      </c>
      <c r="B30" s="17" t="s">
        <v>58</v>
      </c>
      <c r="C30" s="37"/>
      <c r="D30" s="37">
        <f>SUMIF(ACHATS!E$2:E250,A30,ACHATS!F$2:F250)</f>
        <v>0</v>
      </c>
    </row>
    <row r="31" spans="1:4" ht="15.75" customHeight="1">
      <c r="A31" s="17">
        <v>607</v>
      </c>
      <c r="B31" s="17" t="s">
        <v>60</v>
      </c>
      <c r="C31" s="37"/>
      <c r="D31" s="37">
        <f>SUMIF(ACHATS!E$2:E250,A31,ACHATS!F$2:F250)</f>
        <v>0</v>
      </c>
    </row>
    <row r="32" spans="1:4" ht="15.75" customHeight="1">
      <c r="A32" s="11">
        <v>61</v>
      </c>
      <c r="B32" s="13" t="s">
        <v>62</v>
      </c>
      <c r="C32" s="192"/>
      <c r="D32" s="192">
        <f>SUM(D33:D36)</f>
        <v>0</v>
      </c>
    </row>
    <row r="33" spans="1:4" ht="15.75" customHeight="1">
      <c r="A33" s="17">
        <v>6132</v>
      </c>
      <c r="B33" s="17" t="s">
        <v>63</v>
      </c>
      <c r="C33" s="37"/>
      <c r="D33" s="37">
        <f>SUMIF(ACHATS!E$2:E250,A33,ACHATS!F$2:F250)</f>
        <v>0</v>
      </c>
    </row>
    <row r="34" spans="1:4" ht="15.75" customHeight="1">
      <c r="A34" s="147">
        <v>616</v>
      </c>
      <c r="B34" s="147" t="s">
        <v>65</v>
      </c>
      <c r="C34" s="134"/>
      <c r="D34" s="134">
        <f>SUMIF(ETAMINE!C2:C300,A34,ETAMINE!D2:D300)</f>
        <v>0</v>
      </c>
    </row>
    <row r="35" spans="1:4" ht="15.75" customHeight="1">
      <c r="A35" s="17">
        <v>617</v>
      </c>
      <c r="B35" s="17" t="s">
        <v>68</v>
      </c>
      <c r="C35" s="37"/>
      <c r="D35" s="37">
        <f>SUMIF(ACHATS!E$2:E250,A35,ACHATS!F$2:F250)</f>
        <v>0</v>
      </c>
    </row>
    <row r="36" spans="1:4" ht="12.75">
      <c r="A36" s="17">
        <v>618</v>
      </c>
      <c r="B36" s="17" t="s">
        <v>70</v>
      </c>
      <c r="C36" s="37"/>
      <c r="D36" s="37">
        <f>SUMIF(ACHATS!E$2:E250,A36,ACHATS!F$2:F250)</f>
        <v>0</v>
      </c>
    </row>
    <row r="37" spans="1:4" ht="12.75">
      <c r="A37" s="38">
        <v>618</v>
      </c>
      <c r="B37" s="38" t="s">
        <v>163</v>
      </c>
      <c r="C37" s="62"/>
      <c r="D37" s="62">
        <f>SUMIF(ETAMINE!C2:C300,A37,ETAMINE!D2:D300)</f>
        <v>0</v>
      </c>
    </row>
    <row r="38" spans="1:4" ht="12.75">
      <c r="A38" s="11">
        <v>62</v>
      </c>
      <c r="B38" s="13" t="s">
        <v>72</v>
      </c>
      <c r="C38" s="192"/>
      <c r="D38" s="192">
        <f>SUM(D39:D46)</f>
        <v>0</v>
      </c>
    </row>
    <row r="39" spans="1:4" ht="12.75">
      <c r="A39" s="17">
        <v>6222</v>
      </c>
      <c r="B39" s="17" t="s">
        <v>73</v>
      </c>
      <c r="C39" s="37"/>
      <c r="D39" s="37">
        <f>SUMIF(ACHATS!E$2:E250,A39,ACHATS!F$2:F250)</f>
        <v>0</v>
      </c>
    </row>
    <row r="40" spans="1:4" ht="12.75">
      <c r="A40" s="17">
        <v>6225</v>
      </c>
      <c r="B40" s="17" t="s">
        <v>75</v>
      </c>
      <c r="C40" s="37"/>
      <c r="D40" s="37">
        <f>SUMIF(ACHATS!E$2:E250,A40,ACHATS!F$2:F250)</f>
        <v>0</v>
      </c>
    </row>
    <row r="41" spans="1:4" ht="12.75">
      <c r="A41" s="17">
        <v>623</v>
      </c>
      <c r="B41" s="17" t="s">
        <v>76</v>
      </c>
      <c r="C41" s="37"/>
      <c r="D41" s="37">
        <f>SUMIF(ACHATS!E$2:E250,A41,ACHATS!F$2:F250)</f>
        <v>0</v>
      </c>
    </row>
    <row r="42" spans="1:4" ht="12.75">
      <c r="A42" s="31">
        <v>624</v>
      </c>
      <c r="B42" s="31" t="s">
        <v>79</v>
      </c>
      <c r="C42" s="165"/>
      <c r="D42" s="37">
        <f>SUMIF(ACHATS!E$2:E250,A42,ACHATS!F$2:F250)</f>
        <v>0</v>
      </c>
    </row>
    <row r="43" spans="1:4" ht="12.75">
      <c r="A43" s="147">
        <v>625</v>
      </c>
      <c r="B43" s="147" t="s">
        <v>81</v>
      </c>
      <c r="C43" s="134"/>
      <c r="D43" s="134">
        <f>DEPLACEMENTS!O6</f>
        <v>0</v>
      </c>
    </row>
    <row r="44" spans="1:4" ht="12.75">
      <c r="A44" s="31">
        <v>626</v>
      </c>
      <c r="B44" s="31" t="s">
        <v>84</v>
      </c>
      <c r="C44" s="165"/>
      <c r="D44" s="37">
        <f>SUMIF(ACHATS!$E2:$E$250,A44,ACHATS!$F2:$F$250)</f>
        <v>0</v>
      </c>
    </row>
    <row r="45" spans="1:4" ht="12.75">
      <c r="A45" s="17">
        <v>6281</v>
      </c>
      <c r="B45" s="17" t="s">
        <v>86</v>
      </c>
      <c r="C45" s="37"/>
      <c r="D45" s="37">
        <f>SUMIF(ACHATS!$E3:$E$250,A45,ACHATS!$F3:$F$250)</f>
        <v>0</v>
      </c>
    </row>
    <row r="46" spans="1:4" ht="12.75">
      <c r="A46" s="31">
        <v>6282</v>
      </c>
      <c r="B46" s="31" t="s">
        <v>88</v>
      </c>
      <c r="C46" s="165"/>
      <c r="D46" s="37">
        <f>SUMIF(ACHATS!E$2:E250,A46,ACHATS!F$2:F250)</f>
        <v>0</v>
      </c>
    </row>
    <row r="47" spans="1:4" ht="12.75">
      <c r="A47" s="11">
        <v>64</v>
      </c>
      <c r="B47" s="13" t="s">
        <v>90</v>
      </c>
      <c r="C47" s="192"/>
      <c r="D47" s="192">
        <f>D48</f>
        <v>0</v>
      </c>
    </row>
    <row r="48" spans="1:4" ht="12.75">
      <c r="A48" s="38">
        <v>646</v>
      </c>
      <c r="B48" s="38" t="s">
        <v>91</v>
      </c>
      <c r="C48" s="62"/>
      <c r="D48" s="62">
        <f>SUMIF(ETAMINE!C2:C300,A48,ETAMINE!D2:D300)</f>
        <v>0</v>
      </c>
    </row>
    <row r="49" spans="1:8" ht="12.75">
      <c r="A49" s="11" t="s">
        <v>164</v>
      </c>
      <c r="B49" s="13"/>
      <c r="C49" s="192"/>
      <c r="D49" s="192">
        <f>SUMIF(ACHATS!E$2:E250,"",ACHATS!F$2:F250)</f>
        <v>0</v>
      </c>
    </row>
    <row r="50" spans="1:8" ht="12.75">
      <c r="C50" s="111"/>
      <c r="D50" s="111"/>
    </row>
    <row r="51" spans="1:8" ht="12.75">
      <c r="A51" s="194" t="s">
        <v>165</v>
      </c>
      <c r="B51" s="195"/>
      <c r="C51" s="196"/>
      <c r="D51" s="196">
        <f>SUM(D49,D47,D38,D32,D25,D22,D20,D12,D4)</f>
        <v>0</v>
      </c>
      <c r="F51" s="194" t="s">
        <v>166</v>
      </c>
      <c r="G51" s="195"/>
      <c r="H51" s="196">
        <f>H5</f>
        <v>0</v>
      </c>
    </row>
    <row r="52" spans="1:8" ht="12.75">
      <c r="C52" s="111"/>
      <c r="D52" s="111"/>
    </row>
    <row r="53" spans="1:8" ht="12.75">
      <c r="B53" s="3"/>
      <c r="C53" s="111"/>
      <c r="D53" s="111"/>
    </row>
    <row r="54" spans="1:8" ht="12.75">
      <c r="C54" s="111"/>
      <c r="D54" s="111"/>
    </row>
    <row r="55" spans="1:8" ht="12.75">
      <c r="C55" s="111"/>
      <c r="D55" s="111"/>
    </row>
    <row r="56" spans="1:8" ht="12.75">
      <c r="C56" s="111"/>
      <c r="D56" s="111"/>
    </row>
    <row r="57" spans="1:8" ht="12.75">
      <c r="C57" s="111"/>
      <c r="D57" s="111"/>
    </row>
    <row r="58" spans="1:8" ht="12.75">
      <c r="C58" s="111"/>
      <c r="D58" s="111"/>
    </row>
    <row r="59" spans="1:8" ht="12.75">
      <c r="C59" s="111"/>
      <c r="D59" s="111"/>
    </row>
    <row r="60" spans="1:8" ht="12.75">
      <c r="C60" s="111"/>
      <c r="D60" s="111"/>
    </row>
    <row r="61" spans="1:8" ht="12.75">
      <c r="C61" s="111"/>
      <c r="D61" s="111"/>
    </row>
    <row r="62" spans="1:8" ht="12.75">
      <c r="C62" s="111"/>
      <c r="D62" s="111"/>
    </row>
    <row r="63" spans="1:8" ht="12.75">
      <c r="C63" s="111"/>
      <c r="D63" s="111"/>
    </row>
    <row r="64" spans="1:8" ht="12.75">
      <c r="C64" s="111"/>
      <c r="D64" s="111"/>
    </row>
    <row r="65" spans="3:4" ht="12.75">
      <c r="C65" s="111"/>
      <c r="D65" s="111"/>
    </row>
    <row r="66" spans="3:4" ht="12.75">
      <c r="C66" s="111"/>
      <c r="D66" s="111"/>
    </row>
    <row r="67" spans="3:4" ht="12.75">
      <c r="C67" s="111"/>
      <c r="D67" s="111"/>
    </row>
    <row r="68" spans="3:4" ht="12.75">
      <c r="C68" s="111"/>
      <c r="D68" s="111"/>
    </row>
    <row r="69" spans="3:4" ht="12.75">
      <c r="C69" s="111"/>
      <c r="D69" s="111"/>
    </row>
    <row r="70" spans="3:4" ht="12.75">
      <c r="C70" s="111"/>
      <c r="D70" s="111"/>
    </row>
    <row r="71" spans="3:4" ht="12.75">
      <c r="C71" s="111"/>
      <c r="D71" s="111"/>
    </row>
    <row r="72" spans="3:4" ht="12.75">
      <c r="C72" s="111"/>
      <c r="D72" s="111"/>
    </row>
    <row r="73" spans="3:4" ht="12.75">
      <c r="C73" s="111"/>
      <c r="D73" s="111"/>
    </row>
    <row r="74" spans="3:4" ht="12.75">
      <c r="C74" s="111"/>
      <c r="D74" s="111"/>
    </row>
    <row r="75" spans="3:4" ht="12.75">
      <c r="C75" s="111"/>
      <c r="D75" s="111"/>
    </row>
    <row r="76" spans="3:4" ht="12.75">
      <c r="C76" s="111"/>
      <c r="D76" s="111"/>
    </row>
    <row r="77" spans="3:4" ht="12.75">
      <c r="C77" s="111"/>
      <c r="D77" s="111"/>
    </row>
    <row r="78" spans="3:4" ht="12.75">
      <c r="C78" s="111"/>
      <c r="D78" s="111"/>
    </row>
    <row r="79" spans="3:4" ht="12.75">
      <c r="C79" s="111"/>
      <c r="D79" s="111"/>
    </row>
    <row r="80" spans="3:4" ht="12.75">
      <c r="C80" s="111"/>
      <c r="D80" s="111"/>
    </row>
    <row r="81" spans="3:4" ht="12.75">
      <c r="C81" s="111"/>
      <c r="D81" s="111"/>
    </row>
    <row r="82" spans="3:4" ht="12.75">
      <c r="C82" s="111"/>
      <c r="D82" s="111"/>
    </row>
    <row r="83" spans="3:4" ht="12.75">
      <c r="C83" s="111"/>
      <c r="D83" s="111"/>
    </row>
    <row r="84" spans="3:4" ht="12.75">
      <c r="C84" s="111"/>
      <c r="D84" s="111"/>
    </row>
    <row r="85" spans="3:4" ht="12.75">
      <c r="C85" s="111"/>
      <c r="D85" s="111"/>
    </row>
    <row r="86" spans="3:4" ht="12.75">
      <c r="C86" s="111"/>
      <c r="D86" s="111"/>
    </row>
    <row r="87" spans="3:4" ht="12.75">
      <c r="C87" s="111"/>
      <c r="D87" s="111"/>
    </row>
    <row r="88" spans="3:4" ht="12.75">
      <c r="C88" s="111"/>
      <c r="D88" s="111"/>
    </row>
    <row r="89" spans="3:4" ht="12.75">
      <c r="C89" s="111"/>
      <c r="D89" s="111"/>
    </row>
    <row r="90" spans="3:4" ht="12.75">
      <c r="C90" s="111"/>
      <c r="D90" s="111"/>
    </row>
    <row r="91" spans="3:4" ht="12.75">
      <c r="C91" s="111"/>
      <c r="D91" s="111"/>
    </row>
    <row r="92" spans="3:4" ht="12.75">
      <c r="C92" s="111"/>
      <c r="D92" s="111"/>
    </row>
    <row r="93" spans="3:4" ht="12.75">
      <c r="C93" s="111"/>
      <c r="D93" s="111"/>
    </row>
    <row r="94" spans="3:4" ht="12.75">
      <c r="C94" s="111"/>
      <c r="D94" s="111"/>
    </row>
    <row r="95" spans="3:4" ht="12.75">
      <c r="C95" s="111"/>
      <c r="D95" s="111"/>
    </row>
    <row r="96" spans="3:4" ht="12.75">
      <c r="C96" s="111"/>
      <c r="D96" s="111"/>
    </row>
    <row r="97" spans="3:4" ht="12.75">
      <c r="C97" s="111"/>
      <c r="D97" s="111"/>
    </row>
    <row r="98" spans="3:4" ht="12.75">
      <c r="C98" s="111"/>
      <c r="D98" s="111"/>
    </row>
    <row r="99" spans="3:4" ht="12.75">
      <c r="C99" s="111"/>
      <c r="D99" s="111"/>
    </row>
    <row r="100" spans="3:4" ht="12.75">
      <c r="C100" s="111"/>
      <c r="D100" s="111"/>
    </row>
    <row r="101" spans="3:4" ht="12.75">
      <c r="C101" s="111"/>
      <c r="D101" s="111"/>
    </row>
    <row r="102" spans="3:4" ht="12.75">
      <c r="C102" s="111"/>
      <c r="D102" s="111"/>
    </row>
    <row r="103" spans="3:4" ht="12.75">
      <c r="C103" s="111"/>
      <c r="D103" s="111"/>
    </row>
    <row r="104" spans="3:4" ht="12.75">
      <c r="C104" s="111"/>
      <c r="D104" s="111"/>
    </row>
    <row r="105" spans="3:4" ht="12.75">
      <c r="C105" s="111"/>
      <c r="D105" s="111"/>
    </row>
    <row r="106" spans="3:4" ht="12.75">
      <c r="C106" s="111"/>
      <c r="D106" s="111"/>
    </row>
    <row r="107" spans="3:4" ht="12.75">
      <c r="C107" s="111"/>
      <c r="D107" s="111"/>
    </row>
    <row r="108" spans="3:4" ht="12.75">
      <c r="C108" s="111"/>
      <c r="D108" s="111"/>
    </row>
    <row r="109" spans="3:4" ht="12.75">
      <c r="C109" s="111"/>
      <c r="D109" s="111"/>
    </row>
    <row r="110" spans="3:4" ht="12.75">
      <c r="C110" s="111"/>
      <c r="D110" s="111"/>
    </row>
    <row r="111" spans="3:4" ht="12.75">
      <c r="C111" s="111"/>
      <c r="D111" s="111"/>
    </row>
    <row r="112" spans="3:4" ht="12.75">
      <c r="C112" s="111"/>
      <c r="D112" s="111"/>
    </row>
    <row r="113" spans="3:4" ht="12.75">
      <c r="C113" s="111"/>
      <c r="D113" s="111"/>
    </row>
    <row r="114" spans="3:4" ht="12.75">
      <c r="C114" s="111"/>
      <c r="D114" s="111"/>
    </row>
    <row r="115" spans="3:4" ht="12.75">
      <c r="C115" s="111"/>
      <c r="D115" s="111"/>
    </row>
    <row r="116" spans="3:4" ht="12.75">
      <c r="C116" s="111"/>
      <c r="D116" s="111"/>
    </row>
    <row r="117" spans="3:4" ht="12.75">
      <c r="C117" s="111"/>
      <c r="D117" s="111"/>
    </row>
    <row r="118" spans="3:4" ht="12.75">
      <c r="C118" s="111"/>
      <c r="D118" s="111"/>
    </row>
    <row r="119" spans="3:4" ht="12.75">
      <c r="C119" s="111"/>
      <c r="D119" s="111"/>
    </row>
    <row r="120" spans="3:4" ht="12.75">
      <c r="C120" s="111"/>
      <c r="D120" s="111"/>
    </row>
    <row r="121" spans="3:4" ht="12.75">
      <c r="C121" s="111"/>
      <c r="D121" s="111"/>
    </row>
    <row r="122" spans="3:4" ht="12.75">
      <c r="C122" s="111"/>
      <c r="D122" s="111"/>
    </row>
    <row r="123" spans="3:4" ht="12.75">
      <c r="C123" s="111"/>
      <c r="D123" s="111"/>
    </row>
    <row r="124" spans="3:4" ht="12.75">
      <c r="C124" s="111"/>
      <c r="D124" s="111"/>
    </row>
    <row r="125" spans="3:4" ht="12.75">
      <c r="C125" s="111"/>
      <c r="D125" s="111"/>
    </row>
    <row r="126" spans="3:4" ht="12.75">
      <c r="C126" s="111"/>
      <c r="D126" s="111"/>
    </row>
    <row r="127" spans="3:4" ht="12.75">
      <c r="C127" s="111"/>
      <c r="D127" s="111"/>
    </row>
    <row r="128" spans="3:4" ht="12.75">
      <c r="C128" s="111"/>
      <c r="D128" s="111"/>
    </row>
    <row r="129" spans="3:4" ht="12.75">
      <c r="C129" s="111"/>
      <c r="D129" s="111"/>
    </row>
    <row r="130" spans="3:4" ht="12.75">
      <c r="C130" s="111"/>
      <c r="D130" s="111"/>
    </row>
    <row r="131" spans="3:4" ht="12.75">
      <c r="C131" s="111"/>
      <c r="D131" s="111"/>
    </row>
    <row r="132" spans="3:4" ht="12.75">
      <c r="C132" s="111"/>
      <c r="D132" s="111"/>
    </row>
    <row r="133" spans="3:4" ht="12.75">
      <c r="C133" s="111"/>
      <c r="D133" s="111"/>
    </row>
    <row r="134" spans="3:4" ht="12.75">
      <c r="C134" s="111"/>
      <c r="D134" s="111"/>
    </row>
    <row r="135" spans="3:4" ht="12.75">
      <c r="C135" s="111"/>
      <c r="D135" s="111"/>
    </row>
    <row r="136" spans="3:4" ht="12.75">
      <c r="C136" s="111"/>
      <c r="D136" s="111"/>
    </row>
    <row r="137" spans="3:4" ht="12.75">
      <c r="C137" s="111"/>
      <c r="D137" s="111"/>
    </row>
    <row r="138" spans="3:4" ht="12.75">
      <c r="C138" s="111"/>
      <c r="D138" s="111"/>
    </row>
    <row r="139" spans="3:4" ht="12.75">
      <c r="C139" s="111"/>
      <c r="D139" s="111"/>
    </row>
    <row r="140" spans="3:4" ht="12.75">
      <c r="C140" s="111"/>
      <c r="D140" s="111"/>
    </row>
    <row r="141" spans="3:4" ht="12.75">
      <c r="C141" s="111"/>
      <c r="D141" s="111"/>
    </row>
    <row r="142" spans="3:4" ht="12.75">
      <c r="C142" s="111"/>
      <c r="D142" s="111"/>
    </row>
    <row r="143" spans="3:4" ht="12.75">
      <c r="C143" s="111"/>
      <c r="D143" s="111"/>
    </row>
    <row r="144" spans="3:4" ht="12.75">
      <c r="C144" s="111"/>
      <c r="D144" s="111"/>
    </row>
    <row r="145" spans="3:4" ht="12.75">
      <c r="C145" s="111"/>
      <c r="D145" s="111"/>
    </row>
    <row r="146" spans="3:4" ht="12.75">
      <c r="C146" s="111"/>
      <c r="D146" s="111"/>
    </row>
    <row r="147" spans="3:4" ht="12.75">
      <c r="C147" s="111"/>
      <c r="D147" s="111"/>
    </row>
    <row r="148" spans="3:4" ht="12.75">
      <c r="C148" s="111"/>
      <c r="D148" s="111"/>
    </row>
    <row r="149" spans="3:4" ht="12.75">
      <c r="C149" s="111"/>
      <c r="D149" s="111"/>
    </row>
    <row r="150" spans="3:4" ht="12.75">
      <c r="C150" s="111"/>
      <c r="D150" s="111"/>
    </row>
    <row r="151" spans="3:4" ht="12.75">
      <c r="C151" s="111"/>
      <c r="D151" s="111"/>
    </row>
    <row r="152" spans="3:4" ht="12.75">
      <c r="C152" s="111"/>
      <c r="D152" s="111"/>
    </row>
    <row r="153" spans="3:4" ht="12.75">
      <c r="C153" s="111"/>
      <c r="D153" s="111"/>
    </row>
    <row r="154" spans="3:4" ht="12.75">
      <c r="C154" s="111"/>
      <c r="D154" s="111"/>
    </row>
    <row r="155" spans="3:4" ht="12.75">
      <c r="C155" s="111"/>
      <c r="D155" s="111"/>
    </row>
    <row r="156" spans="3:4" ht="12.75">
      <c r="C156" s="111"/>
      <c r="D156" s="111"/>
    </row>
    <row r="157" spans="3:4" ht="12.75">
      <c r="C157" s="111"/>
      <c r="D157" s="111"/>
    </row>
    <row r="158" spans="3:4" ht="12.75">
      <c r="C158" s="111"/>
      <c r="D158" s="111"/>
    </row>
    <row r="159" spans="3:4" ht="12.75">
      <c r="C159" s="111"/>
      <c r="D159" s="111"/>
    </row>
    <row r="160" spans="3:4" ht="12.75">
      <c r="C160" s="111"/>
      <c r="D160" s="111"/>
    </row>
    <row r="161" spans="3:4" ht="12.75">
      <c r="C161" s="111"/>
      <c r="D161" s="111"/>
    </row>
    <row r="162" spans="3:4" ht="12.75">
      <c r="C162" s="111"/>
      <c r="D162" s="111"/>
    </row>
    <row r="163" spans="3:4" ht="12.75">
      <c r="C163" s="111"/>
      <c r="D163" s="111"/>
    </row>
    <row r="164" spans="3:4" ht="12.75">
      <c r="C164" s="111"/>
      <c r="D164" s="111"/>
    </row>
    <row r="165" spans="3:4" ht="12.75">
      <c r="C165" s="111"/>
      <c r="D165" s="111"/>
    </row>
    <row r="166" spans="3:4" ht="12.75">
      <c r="C166" s="111"/>
      <c r="D166" s="111"/>
    </row>
    <row r="167" spans="3:4" ht="12.75">
      <c r="C167" s="111"/>
      <c r="D167" s="111"/>
    </row>
    <row r="168" spans="3:4" ht="12.75">
      <c r="C168" s="111"/>
      <c r="D168" s="111"/>
    </row>
    <row r="169" spans="3:4" ht="12.75">
      <c r="C169" s="111"/>
      <c r="D169" s="111"/>
    </row>
    <row r="170" spans="3:4" ht="12.75">
      <c r="C170" s="111"/>
      <c r="D170" s="111"/>
    </row>
    <row r="171" spans="3:4" ht="12.75">
      <c r="C171" s="111"/>
      <c r="D171" s="111"/>
    </row>
    <row r="172" spans="3:4" ht="12.75">
      <c r="C172" s="111"/>
      <c r="D172" s="111"/>
    </row>
    <row r="173" spans="3:4" ht="12.75">
      <c r="C173" s="111"/>
      <c r="D173" s="111"/>
    </row>
    <row r="174" spans="3:4" ht="12.75">
      <c r="C174" s="111"/>
      <c r="D174" s="111"/>
    </row>
    <row r="175" spans="3:4" ht="12.75">
      <c r="C175" s="111"/>
      <c r="D175" s="111"/>
    </row>
    <row r="176" spans="3:4" ht="12.75">
      <c r="C176" s="111"/>
      <c r="D176" s="111"/>
    </row>
    <row r="177" spans="3:4" ht="12.75">
      <c r="C177" s="111"/>
      <c r="D177" s="111"/>
    </row>
    <row r="178" spans="3:4" ht="12.75">
      <c r="C178" s="111"/>
      <c r="D178" s="111"/>
    </row>
    <row r="179" spans="3:4" ht="12.75">
      <c r="C179" s="111"/>
      <c r="D179" s="111"/>
    </row>
    <row r="180" spans="3:4" ht="12.75">
      <c r="C180" s="111"/>
      <c r="D180" s="111"/>
    </row>
    <row r="181" spans="3:4" ht="12.75">
      <c r="C181" s="111"/>
      <c r="D181" s="111"/>
    </row>
    <row r="182" spans="3:4" ht="12.75">
      <c r="C182" s="111"/>
      <c r="D182" s="111"/>
    </row>
    <row r="183" spans="3:4" ht="12.75">
      <c r="C183" s="111"/>
      <c r="D183" s="111"/>
    </row>
    <row r="184" spans="3:4" ht="12.75">
      <c r="C184" s="111"/>
      <c r="D184" s="111"/>
    </row>
    <row r="185" spans="3:4" ht="12.75">
      <c r="C185" s="111"/>
      <c r="D185" s="111"/>
    </row>
    <row r="186" spans="3:4" ht="12.75">
      <c r="C186" s="111"/>
      <c r="D186" s="111"/>
    </row>
    <row r="187" spans="3:4" ht="12.75">
      <c r="C187" s="111"/>
      <c r="D187" s="111"/>
    </row>
    <row r="188" spans="3:4" ht="12.75">
      <c r="C188" s="111"/>
      <c r="D188" s="111"/>
    </row>
    <row r="189" spans="3:4" ht="12.75">
      <c r="C189" s="111"/>
      <c r="D189" s="111"/>
    </row>
    <row r="190" spans="3:4" ht="12.75">
      <c r="C190" s="111"/>
      <c r="D190" s="111"/>
    </row>
    <row r="191" spans="3:4" ht="12.75">
      <c r="C191" s="111"/>
      <c r="D191" s="111"/>
    </row>
    <row r="192" spans="3:4" ht="12.75">
      <c r="C192" s="111"/>
      <c r="D192" s="111"/>
    </row>
    <row r="193" spans="3:4" ht="12.75">
      <c r="C193" s="111"/>
      <c r="D193" s="111"/>
    </row>
    <row r="194" spans="3:4" ht="12.75">
      <c r="C194" s="111"/>
      <c r="D194" s="111"/>
    </row>
    <row r="195" spans="3:4" ht="12.75">
      <c r="C195" s="111"/>
      <c r="D195" s="111"/>
    </row>
    <row r="196" spans="3:4" ht="12.75">
      <c r="C196" s="111"/>
      <c r="D196" s="111"/>
    </row>
    <row r="197" spans="3:4" ht="12.75">
      <c r="C197" s="111"/>
      <c r="D197" s="111"/>
    </row>
    <row r="198" spans="3:4" ht="12.75">
      <c r="C198" s="111"/>
      <c r="D198" s="111"/>
    </row>
    <row r="199" spans="3:4" ht="12.75">
      <c r="C199" s="111"/>
      <c r="D199" s="111"/>
    </row>
    <row r="200" spans="3:4" ht="12.75">
      <c r="C200" s="111"/>
      <c r="D200" s="111"/>
    </row>
    <row r="201" spans="3:4" ht="12.75">
      <c r="C201" s="111"/>
      <c r="D201" s="111"/>
    </row>
    <row r="202" spans="3:4" ht="12.75">
      <c r="C202" s="111"/>
      <c r="D202" s="111"/>
    </row>
    <row r="203" spans="3:4" ht="12.75">
      <c r="C203" s="111"/>
      <c r="D203" s="111"/>
    </row>
    <row r="204" spans="3:4" ht="12.75">
      <c r="C204" s="111"/>
      <c r="D204" s="111"/>
    </row>
    <row r="205" spans="3:4" ht="12.75">
      <c r="C205" s="111"/>
      <c r="D205" s="111"/>
    </row>
    <row r="206" spans="3:4" ht="12.75">
      <c r="C206" s="111"/>
      <c r="D206" s="111"/>
    </row>
    <row r="207" spans="3:4" ht="12.75">
      <c r="C207" s="111"/>
      <c r="D207" s="111"/>
    </row>
    <row r="208" spans="3:4" ht="12.75">
      <c r="C208" s="111"/>
      <c r="D208" s="111"/>
    </row>
    <row r="209" spans="3:4" ht="12.75">
      <c r="C209" s="111"/>
      <c r="D209" s="111"/>
    </row>
    <row r="210" spans="3:4" ht="12.75">
      <c r="C210" s="111"/>
      <c r="D210" s="111"/>
    </row>
    <row r="211" spans="3:4" ht="12.75">
      <c r="C211" s="111"/>
      <c r="D211" s="111"/>
    </row>
    <row r="212" spans="3:4" ht="12.75">
      <c r="C212" s="111"/>
      <c r="D212" s="111"/>
    </row>
    <row r="213" spans="3:4" ht="12.75">
      <c r="C213" s="111"/>
      <c r="D213" s="111"/>
    </row>
    <row r="214" spans="3:4" ht="12.75">
      <c r="C214" s="111"/>
      <c r="D214" s="111"/>
    </row>
    <row r="215" spans="3:4" ht="12.75">
      <c r="C215" s="111"/>
      <c r="D215" s="111"/>
    </row>
    <row r="216" spans="3:4" ht="12.75">
      <c r="C216" s="111"/>
      <c r="D216" s="111"/>
    </row>
    <row r="217" spans="3:4" ht="12.75">
      <c r="C217" s="111"/>
      <c r="D217" s="111"/>
    </row>
    <row r="218" spans="3:4" ht="12.75">
      <c r="C218" s="111"/>
      <c r="D218" s="111"/>
    </row>
    <row r="219" spans="3:4" ht="12.75">
      <c r="C219" s="111"/>
      <c r="D219" s="111"/>
    </row>
    <row r="220" spans="3:4" ht="12.75">
      <c r="C220" s="111"/>
      <c r="D220" s="111"/>
    </row>
    <row r="221" spans="3:4" ht="12.75">
      <c r="C221" s="111"/>
      <c r="D221" s="111"/>
    </row>
    <row r="222" spans="3:4" ht="12.75">
      <c r="C222" s="111"/>
      <c r="D222" s="111"/>
    </row>
    <row r="223" spans="3:4" ht="12.75">
      <c r="C223" s="111"/>
      <c r="D223" s="111"/>
    </row>
    <row r="224" spans="3:4" ht="12.75">
      <c r="C224" s="111"/>
      <c r="D224" s="111"/>
    </row>
    <row r="225" spans="3:4" ht="12.75">
      <c r="C225" s="111"/>
      <c r="D225" s="111"/>
    </row>
    <row r="226" spans="3:4" ht="12.75">
      <c r="C226" s="111"/>
      <c r="D226" s="111"/>
    </row>
    <row r="227" spans="3:4" ht="12.75">
      <c r="C227" s="111"/>
      <c r="D227" s="111"/>
    </row>
    <row r="228" spans="3:4" ht="12.75">
      <c r="C228" s="111"/>
      <c r="D228" s="111"/>
    </row>
    <row r="229" spans="3:4" ht="12.75">
      <c r="C229" s="111"/>
      <c r="D229" s="111"/>
    </row>
    <row r="230" spans="3:4" ht="12.75">
      <c r="C230" s="111"/>
      <c r="D230" s="111"/>
    </row>
    <row r="231" spans="3:4" ht="12.75">
      <c r="C231" s="111"/>
      <c r="D231" s="111"/>
    </row>
    <row r="232" spans="3:4" ht="12.75">
      <c r="C232" s="111"/>
      <c r="D232" s="111"/>
    </row>
    <row r="233" spans="3:4" ht="12.75">
      <c r="C233" s="111"/>
      <c r="D233" s="111"/>
    </row>
    <row r="234" spans="3:4" ht="12.75">
      <c r="C234" s="111"/>
      <c r="D234" s="111"/>
    </row>
    <row r="235" spans="3:4" ht="12.75">
      <c r="C235" s="111"/>
      <c r="D235" s="111"/>
    </row>
    <row r="236" spans="3:4" ht="12.75">
      <c r="C236" s="111"/>
      <c r="D236" s="111"/>
    </row>
    <row r="237" spans="3:4" ht="12.75">
      <c r="C237" s="111"/>
      <c r="D237" s="111"/>
    </row>
    <row r="238" spans="3:4" ht="12.75">
      <c r="C238" s="111"/>
      <c r="D238" s="111"/>
    </row>
    <row r="239" spans="3:4" ht="12.75">
      <c r="C239" s="111"/>
      <c r="D239" s="111"/>
    </row>
    <row r="240" spans="3:4" ht="12.75">
      <c r="C240" s="111"/>
      <c r="D240" s="111"/>
    </row>
    <row r="241" spans="3:4" ht="12.75">
      <c r="C241" s="111"/>
      <c r="D241" s="111"/>
    </row>
    <row r="242" spans="3:4" ht="12.75">
      <c r="C242" s="111"/>
      <c r="D242" s="111"/>
    </row>
    <row r="243" spans="3:4" ht="12.75">
      <c r="C243" s="111"/>
      <c r="D243" s="111"/>
    </row>
    <row r="244" spans="3:4" ht="12.75">
      <c r="C244" s="111"/>
      <c r="D244" s="111"/>
    </row>
    <row r="245" spans="3:4" ht="12.75">
      <c r="C245" s="111"/>
      <c r="D245" s="111"/>
    </row>
    <row r="246" spans="3:4" ht="12.75">
      <c r="C246" s="111"/>
      <c r="D246" s="111"/>
    </row>
    <row r="247" spans="3:4" ht="12.75">
      <c r="C247" s="111"/>
      <c r="D247" s="111"/>
    </row>
    <row r="248" spans="3:4" ht="12.75">
      <c r="C248" s="111"/>
      <c r="D248" s="111"/>
    </row>
    <row r="249" spans="3:4" ht="12.75">
      <c r="C249" s="111"/>
      <c r="D249" s="111"/>
    </row>
    <row r="250" spans="3:4" ht="12.75">
      <c r="C250" s="111"/>
      <c r="D250" s="111"/>
    </row>
    <row r="251" spans="3:4" ht="12.75">
      <c r="C251" s="111"/>
      <c r="D251" s="111"/>
    </row>
    <row r="252" spans="3:4" ht="12.75">
      <c r="C252" s="111"/>
      <c r="D252" s="111"/>
    </row>
    <row r="253" spans="3:4" ht="12.75">
      <c r="C253" s="111"/>
      <c r="D253" s="111"/>
    </row>
    <row r="254" spans="3:4" ht="12.75">
      <c r="C254" s="111"/>
      <c r="D254" s="111"/>
    </row>
    <row r="255" spans="3:4" ht="12.75">
      <c r="C255" s="111"/>
      <c r="D255" s="111"/>
    </row>
    <row r="256" spans="3:4" ht="12.75">
      <c r="C256" s="111"/>
      <c r="D256" s="111"/>
    </row>
    <row r="257" spans="3:4" ht="12.75">
      <c r="C257" s="111"/>
      <c r="D257" s="111"/>
    </row>
    <row r="258" spans="3:4" ht="12.75">
      <c r="C258" s="111"/>
      <c r="D258" s="111"/>
    </row>
    <row r="259" spans="3:4" ht="12.75">
      <c r="C259" s="111"/>
      <c r="D259" s="111"/>
    </row>
    <row r="260" spans="3:4" ht="12.75">
      <c r="C260" s="111"/>
      <c r="D260" s="111"/>
    </row>
    <row r="261" spans="3:4" ht="12.75">
      <c r="C261" s="111"/>
      <c r="D261" s="111"/>
    </row>
    <row r="262" spans="3:4" ht="12.75">
      <c r="C262" s="111"/>
      <c r="D262" s="111"/>
    </row>
    <row r="263" spans="3:4" ht="12.75">
      <c r="C263" s="111"/>
      <c r="D263" s="111"/>
    </row>
    <row r="264" spans="3:4" ht="12.75">
      <c r="C264" s="111"/>
      <c r="D264" s="111"/>
    </row>
    <row r="265" spans="3:4" ht="12.75">
      <c r="C265" s="111"/>
      <c r="D265" s="111"/>
    </row>
    <row r="266" spans="3:4" ht="12.75">
      <c r="C266" s="111"/>
      <c r="D266" s="111"/>
    </row>
    <row r="267" spans="3:4" ht="12.75">
      <c r="C267" s="111"/>
      <c r="D267" s="111"/>
    </row>
    <row r="268" spans="3:4" ht="12.75">
      <c r="C268" s="111"/>
      <c r="D268" s="111"/>
    </row>
    <row r="269" spans="3:4" ht="12.75">
      <c r="C269" s="111"/>
      <c r="D269" s="111"/>
    </row>
    <row r="270" spans="3:4" ht="12.75">
      <c r="C270" s="111"/>
      <c r="D270" s="111"/>
    </row>
    <row r="271" spans="3:4" ht="12.75">
      <c r="C271" s="111"/>
      <c r="D271" s="111"/>
    </row>
    <row r="272" spans="3:4" ht="12.75">
      <c r="C272" s="111"/>
      <c r="D272" s="111"/>
    </row>
    <row r="273" spans="3:4" ht="12.75">
      <c r="C273" s="111"/>
      <c r="D273" s="111"/>
    </row>
    <row r="274" spans="3:4" ht="12.75">
      <c r="C274" s="111"/>
      <c r="D274" s="111"/>
    </row>
    <row r="275" spans="3:4" ht="12.75">
      <c r="C275" s="111"/>
      <c r="D275" s="111"/>
    </row>
    <row r="276" spans="3:4" ht="12.75">
      <c r="C276" s="111"/>
      <c r="D276" s="111"/>
    </row>
    <row r="277" spans="3:4" ht="12.75">
      <c r="C277" s="111"/>
      <c r="D277" s="111"/>
    </row>
    <row r="278" spans="3:4" ht="12.75">
      <c r="C278" s="111"/>
      <c r="D278" s="111"/>
    </row>
    <row r="279" spans="3:4" ht="12.75">
      <c r="C279" s="111"/>
      <c r="D279" s="111"/>
    </row>
    <row r="280" spans="3:4" ht="12.75">
      <c r="C280" s="111"/>
      <c r="D280" s="111"/>
    </row>
    <row r="281" spans="3:4" ht="12.75">
      <c r="C281" s="111"/>
      <c r="D281" s="111"/>
    </row>
    <row r="282" spans="3:4" ht="12.75">
      <c r="C282" s="111"/>
      <c r="D282" s="111"/>
    </row>
    <row r="283" spans="3:4" ht="12.75">
      <c r="C283" s="111"/>
      <c r="D283" s="111"/>
    </row>
    <row r="284" spans="3:4" ht="12.75">
      <c r="C284" s="111"/>
      <c r="D284" s="111"/>
    </row>
    <row r="285" spans="3:4" ht="12.75">
      <c r="C285" s="111"/>
      <c r="D285" s="111"/>
    </row>
    <row r="286" spans="3:4" ht="12.75">
      <c r="C286" s="111"/>
      <c r="D286" s="111"/>
    </row>
    <row r="287" spans="3:4" ht="12.75">
      <c r="C287" s="111"/>
      <c r="D287" s="111"/>
    </row>
    <row r="288" spans="3:4" ht="12.75">
      <c r="C288" s="111"/>
      <c r="D288" s="111"/>
    </row>
    <row r="289" spans="3:4" ht="12.75">
      <c r="C289" s="111"/>
      <c r="D289" s="111"/>
    </row>
    <row r="290" spans="3:4" ht="12.75">
      <c r="C290" s="111"/>
      <c r="D290" s="111"/>
    </row>
    <row r="291" spans="3:4" ht="12.75">
      <c r="C291" s="111"/>
      <c r="D291" s="111"/>
    </row>
    <row r="292" spans="3:4" ht="12.75">
      <c r="C292" s="111"/>
      <c r="D292" s="111"/>
    </row>
    <row r="293" spans="3:4" ht="12.75">
      <c r="C293" s="111"/>
      <c r="D293" s="111"/>
    </row>
    <row r="294" spans="3:4" ht="12.75">
      <c r="C294" s="111"/>
      <c r="D294" s="111"/>
    </row>
    <row r="295" spans="3:4" ht="12.75">
      <c r="C295" s="111"/>
      <c r="D295" s="111"/>
    </row>
    <row r="296" spans="3:4" ht="12.75">
      <c r="C296" s="111"/>
      <c r="D296" s="111"/>
    </row>
    <row r="297" spans="3:4" ht="12.75">
      <c r="C297" s="111"/>
      <c r="D297" s="111"/>
    </row>
    <row r="298" spans="3:4" ht="12.75">
      <c r="C298" s="111"/>
      <c r="D298" s="111"/>
    </row>
    <row r="299" spans="3:4" ht="12.75">
      <c r="C299" s="111"/>
      <c r="D299" s="111"/>
    </row>
    <row r="300" spans="3:4" ht="12.75">
      <c r="C300" s="111"/>
      <c r="D300" s="111"/>
    </row>
    <row r="301" spans="3:4" ht="12.75">
      <c r="C301" s="111"/>
      <c r="D301" s="111"/>
    </row>
    <row r="302" spans="3:4" ht="12.75">
      <c r="C302" s="111"/>
      <c r="D302" s="111"/>
    </row>
    <row r="303" spans="3:4" ht="12.75">
      <c r="C303" s="111"/>
      <c r="D303" s="111"/>
    </row>
    <row r="304" spans="3:4" ht="12.75">
      <c r="C304" s="111"/>
      <c r="D304" s="111"/>
    </row>
    <row r="305" spans="3:4" ht="12.75">
      <c r="C305" s="111"/>
      <c r="D305" s="111"/>
    </row>
    <row r="306" spans="3:4" ht="12.75">
      <c r="C306" s="111"/>
      <c r="D306" s="111"/>
    </row>
    <row r="307" spans="3:4" ht="12.75">
      <c r="C307" s="111"/>
      <c r="D307" s="111"/>
    </row>
    <row r="308" spans="3:4" ht="12.75">
      <c r="C308" s="111"/>
      <c r="D308" s="111"/>
    </row>
    <row r="309" spans="3:4" ht="12.75">
      <c r="C309" s="111"/>
      <c r="D309" s="111"/>
    </row>
    <row r="310" spans="3:4" ht="12.75">
      <c r="C310" s="111"/>
      <c r="D310" s="111"/>
    </row>
    <row r="311" spans="3:4" ht="12.75">
      <c r="C311" s="111"/>
      <c r="D311" s="111"/>
    </row>
    <row r="312" spans="3:4" ht="12.75">
      <c r="C312" s="111"/>
      <c r="D312" s="111"/>
    </row>
    <row r="313" spans="3:4" ht="12.75">
      <c r="C313" s="111"/>
      <c r="D313" s="111"/>
    </row>
    <row r="314" spans="3:4" ht="12.75">
      <c r="C314" s="111"/>
      <c r="D314" s="111"/>
    </row>
    <row r="315" spans="3:4" ht="12.75">
      <c r="C315" s="111"/>
      <c r="D315" s="111"/>
    </row>
    <row r="316" spans="3:4" ht="12.75">
      <c r="C316" s="111"/>
      <c r="D316" s="111"/>
    </row>
    <row r="317" spans="3:4" ht="12.75">
      <c r="C317" s="111"/>
      <c r="D317" s="111"/>
    </row>
    <row r="318" spans="3:4" ht="12.75">
      <c r="C318" s="111"/>
      <c r="D318" s="111"/>
    </row>
    <row r="319" spans="3:4" ht="12.75">
      <c r="C319" s="111"/>
      <c r="D319" s="111"/>
    </row>
    <row r="320" spans="3:4" ht="12.75">
      <c r="C320" s="111"/>
      <c r="D320" s="111"/>
    </row>
    <row r="321" spans="3:4" ht="12.75">
      <c r="C321" s="111"/>
      <c r="D321" s="111"/>
    </row>
    <row r="322" spans="3:4" ht="12.75">
      <c r="C322" s="111"/>
      <c r="D322" s="111"/>
    </row>
    <row r="323" spans="3:4" ht="12.75">
      <c r="C323" s="111"/>
      <c r="D323" s="111"/>
    </row>
    <row r="324" spans="3:4" ht="12.75">
      <c r="C324" s="111"/>
      <c r="D324" s="111"/>
    </row>
    <row r="325" spans="3:4" ht="12.75">
      <c r="C325" s="111"/>
      <c r="D325" s="111"/>
    </row>
    <row r="326" spans="3:4" ht="12.75">
      <c r="C326" s="111"/>
      <c r="D326" s="111"/>
    </row>
    <row r="327" spans="3:4" ht="12.75">
      <c r="C327" s="111"/>
      <c r="D327" s="111"/>
    </row>
    <row r="328" spans="3:4" ht="12.75">
      <c r="C328" s="111"/>
      <c r="D328" s="111"/>
    </row>
    <row r="329" spans="3:4" ht="12.75">
      <c r="C329" s="111"/>
      <c r="D329" s="111"/>
    </row>
    <row r="330" spans="3:4" ht="12.75">
      <c r="C330" s="111"/>
      <c r="D330" s="111"/>
    </row>
    <row r="331" spans="3:4" ht="12.75">
      <c r="C331" s="111"/>
      <c r="D331" s="111"/>
    </row>
    <row r="332" spans="3:4" ht="12.75">
      <c r="C332" s="111"/>
      <c r="D332" s="111"/>
    </row>
    <row r="333" spans="3:4" ht="12.75">
      <c r="C333" s="111"/>
      <c r="D333" s="111"/>
    </row>
    <row r="334" spans="3:4" ht="12.75">
      <c r="C334" s="111"/>
      <c r="D334" s="111"/>
    </row>
    <row r="335" spans="3:4" ht="12.75">
      <c r="C335" s="111"/>
      <c r="D335" s="111"/>
    </row>
    <row r="336" spans="3:4" ht="12.75">
      <c r="C336" s="111"/>
      <c r="D336" s="111"/>
    </row>
    <row r="337" spans="3:4" ht="12.75">
      <c r="C337" s="111"/>
      <c r="D337" s="111"/>
    </row>
    <row r="338" spans="3:4" ht="12.75">
      <c r="C338" s="111"/>
      <c r="D338" s="111"/>
    </row>
    <row r="339" spans="3:4" ht="12.75">
      <c r="C339" s="111"/>
      <c r="D339" s="111"/>
    </row>
    <row r="340" spans="3:4" ht="12.75">
      <c r="C340" s="111"/>
      <c r="D340" s="111"/>
    </row>
    <row r="341" spans="3:4" ht="12.75">
      <c r="C341" s="111"/>
      <c r="D341" s="111"/>
    </row>
    <row r="342" spans="3:4" ht="12.75">
      <c r="C342" s="111"/>
      <c r="D342" s="111"/>
    </row>
    <row r="343" spans="3:4" ht="12.75">
      <c r="C343" s="111"/>
      <c r="D343" s="111"/>
    </row>
    <row r="344" spans="3:4" ht="12.75">
      <c r="C344" s="111"/>
      <c r="D344" s="111"/>
    </row>
    <row r="345" spans="3:4" ht="12.75">
      <c r="C345" s="111"/>
      <c r="D345" s="111"/>
    </row>
    <row r="346" spans="3:4" ht="12.75">
      <c r="C346" s="111"/>
      <c r="D346" s="111"/>
    </row>
    <row r="347" spans="3:4" ht="12.75">
      <c r="C347" s="111"/>
      <c r="D347" s="111"/>
    </row>
    <row r="348" spans="3:4" ht="12.75">
      <c r="C348" s="111"/>
      <c r="D348" s="111"/>
    </row>
    <row r="349" spans="3:4" ht="12.75">
      <c r="C349" s="111"/>
      <c r="D349" s="111"/>
    </row>
    <row r="350" spans="3:4" ht="12.75">
      <c r="C350" s="111"/>
      <c r="D350" s="111"/>
    </row>
    <row r="351" spans="3:4" ht="12.75">
      <c r="C351" s="111"/>
      <c r="D351" s="111"/>
    </row>
    <row r="352" spans="3:4" ht="12.75">
      <c r="C352" s="111"/>
      <c r="D352" s="111"/>
    </row>
    <row r="353" spans="3:4" ht="12.75">
      <c r="C353" s="111"/>
      <c r="D353" s="111"/>
    </row>
    <row r="354" spans="3:4" ht="12.75">
      <c r="C354" s="111"/>
      <c r="D354" s="111"/>
    </row>
    <row r="355" spans="3:4" ht="12.75">
      <c r="C355" s="111"/>
      <c r="D355" s="111"/>
    </row>
    <row r="356" spans="3:4" ht="12.75">
      <c r="C356" s="111"/>
      <c r="D356" s="111"/>
    </row>
    <row r="357" spans="3:4" ht="12.75">
      <c r="C357" s="111"/>
      <c r="D357" s="111"/>
    </row>
    <row r="358" spans="3:4" ht="12.75">
      <c r="C358" s="111"/>
      <c r="D358" s="111"/>
    </row>
    <row r="359" spans="3:4" ht="12.75">
      <c r="C359" s="111"/>
      <c r="D359" s="111"/>
    </row>
    <row r="360" spans="3:4" ht="12.75">
      <c r="C360" s="111"/>
      <c r="D360" s="111"/>
    </row>
    <row r="361" spans="3:4" ht="12.75">
      <c r="C361" s="111"/>
      <c r="D361" s="111"/>
    </row>
    <row r="362" spans="3:4" ht="12.75">
      <c r="C362" s="111"/>
      <c r="D362" s="111"/>
    </row>
    <row r="363" spans="3:4" ht="12.75">
      <c r="C363" s="111"/>
      <c r="D363" s="111"/>
    </row>
    <row r="364" spans="3:4" ht="12.75">
      <c r="C364" s="111"/>
      <c r="D364" s="111"/>
    </row>
    <row r="365" spans="3:4" ht="12.75">
      <c r="C365" s="111"/>
      <c r="D365" s="111"/>
    </row>
    <row r="366" spans="3:4" ht="12.75">
      <c r="C366" s="111"/>
      <c r="D366" s="111"/>
    </row>
    <row r="367" spans="3:4" ht="12.75">
      <c r="C367" s="111"/>
      <c r="D367" s="111"/>
    </row>
    <row r="368" spans="3:4" ht="12.75">
      <c r="C368" s="111"/>
      <c r="D368" s="111"/>
    </row>
    <row r="369" spans="3:4" ht="12.75">
      <c r="C369" s="111"/>
      <c r="D369" s="111"/>
    </row>
    <row r="370" spans="3:4" ht="12.75">
      <c r="C370" s="111"/>
      <c r="D370" s="111"/>
    </row>
    <row r="371" spans="3:4" ht="12.75">
      <c r="C371" s="111"/>
      <c r="D371" s="111"/>
    </row>
    <row r="372" spans="3:4" ht="12.75">
      <c r="C372" s="111"/>
      <c r="D372" s="111"/>
    </row>
    <row r="373" spans="3:4" ht="12.75">
      <c r="C373" s="111"/>
      <c r="D373" s="111"/>
    </row>
    <row r="374" spans="3:4" ht="12.75">
      <c r="C374" s="111"/>
      <c r="D374" s="111"/>
    </row>
    <row r="375" spans="3:4" ht="12.75">
      <c r="C375" s="111"/>
      <c r="D375" s="111"/>
    </row>
    <row r="376" spans="3:4" ht="12.75">
      <c r="C376" s="111"/>
      <c r="D376" s="111"/>
    </row>
    <row r="377" spans="3:4" ht="12.75">
      <c r="C377" s="111"/>
      <c r="D377" s="111"/>
    </row>
    <row r="378" spans="3:4" ht="12.75">
      <c r="C378" s="111"/>
      <c r="D378" s="111"/>
    </row>
    <row r="379" spans="3:4" ht="12.75">
      <c r="C379" s="111"/>
      <c r="D379" s="111"/>
    </row>
    <row r="380" spans="3:4" ht="12.75">
      <c r="C380" s="111"/>
      <c r="D380" s="111"/>
    </row>
    <row r="381" spans="3:4" ht="12.75">
      <c r="C381" s="111"/>
      <c r="D381" s="111"/>
    </row>
    <row r="382" spans="3:4" ht="12.75">
      <c r="C382" s="111"/>
      <c r="D382" s="111"/>
    </row>
    <row r="383" spans="3:4" ht="12.75">
      <c r="C383" s="111"/>
      <c r="D383" s="111"/>
    </row>
    <row r="384" spans="3:4" ht="12.75">
      <c r="C384" s="111"/>
      <c r="D384" s="111"/>
    </row>
    <row r="385" spans="3:4" ht="12.75">
      <c r="C385" s="111"/>
      <c r="D385" s="111"/>
    </row>
    <row r="386" spans="3:4" ht="12.75">
      <c r="C386" s="111"/>
      <c r="D386" s="111"/>
    </row>
    <row r="387" spans="3:4" ht="12.75">
      <c r="C387" s="111"/>
      <c r="D387" s="111"/>
    </row>
    <row r="388" spans="3:4" ht="12.75">
      <c r="C388" s="111"/>
      <c r="D388" s="111"/>
    </row>
    <row r="389" spans="3:4" ht="12.75">
      <c r="C389" s="111"/>
      <c r="D389" s="111"/>
    </row>
    <row r="390" spans="3:4" ht="12.75">
      <c r="C390" s="111"/>
      <c r="D390" s="111"/>
    </row>
    <row r="391" spans="3:4" ht="12.75">
      <c r="C391" s="111"/>
      <c r="D391" s="111"/>
    </row>
    <row r="392" spans="3:4" ht="12.75">
      <c r="C392" s="111"/>
      <c r="D392" s="111"/>
    </row>
    <row r="393" spans="3:4" ht="12.75">
      <c r="C393" s="111"/>
      <c r="D393" s="111"/>
    </row>
    <row r="394" spans="3:4" ht="12.75">
      <c r="C394" s="111"/>
      <c r="D394" s="111"/>
    </row>
    <row r="395" spans="3:4" ht="12.75">
      <c r="C395" s="111"/>
      <c r="D395" s="111"/>
    </row>
    <row r="396" spans="3:4" ht="12.75">
      <c r="C396" s="111"/>
      <c r="D396" s="111"/>
    </row>
    <row r="397" spans="3:4" ht="12.75">
      <c r="C397" s="111"/>
      <c r="D397" s="111"/>
    </row>
    <row r="398" spans="3:4" ht="12.75">
      <c r="C398" s="111"/>
      <c r="D398" s="111"/>
    </row>
    <row r="399" spans="3:4" ht="12.75">
      <c r="C399" s="111"/>
      <c r="D399" s="111"/>
    </row>
    <row r="400" spans="3:4" ht="12.75">
      <c r="C400" s="111"/>
      <c r="D400" s="111"/>
    </row>
    <row r="401" spans="3:4" ht="12.75">
      <c r="C401" s="111"/>
      <c r="D401" s="111"/>
    </row>
    <row r="402" spans="3:4" ht="12.75">
      <c r="C402" s="111"/>
      <c r="D402" s="111"/>
    </row>
    <row r="403" spans="3:4" ht="12.75">
      <c r="C403" s="111"/>
      <c r="D403" s="111"/>
    </row>
    <row r="404" spans="3:4" ht="12.75">
      <c r="C404" s="111"/>
      <c r="D404" s="111"/>
    </row>
    <row r="405" spans="3:4" ht="12.75">
      <c r="C405" s="111"/>
      <c r="D405" s="111"/>
    </row>
    <row r="406" spans="3:4" ht="12.75">
      <c r="C406" s="111"/>
      <c r="D406" s="111"/>
    </row>
    <row r="407" spans="3:4" ht="12.75">
      <c r="C407" s="111"/>
      <c r="D407" s="111"/>
    </row>
    <row r="408" spans="3:4" ht="12.75">
      <c r="C408" s="111"/>
      <c r="D408" s="111"/>
    </row>
    <row r="409" spans="3:4" ht="12.75">
      <c r="C409" s="111"/>
      <c r="D409" s="111"/>
    </row>
    <row r="410" spans="3:4" ht="12.75">
      <c r="C410" s="111"/>
      <c r="D410" s="111"/>
    </row>
    <row r="411" spans="3:4" ht="12.75">
      <c r="C411" s="111"/>
      <c r="D411" s="111"/>
    </row>
    <row r="412" spans="3:4" ht="12.75">
      <c r="C412" s="111"/>
      <c r="D412" s="111"/>
    </row>
    <row r="413" spans="3:4" ht="12.75">
      <c r="C413" s="111"/>
      <c r="D413" s="111"/>
    </row>
    <row r="414" spans="3:4" ht="12.75">
      <c r="C414" s="111"/>
      <c r="D414" s="111"/>
    </row>
    <row r="415" spans="3:4" ht="12.75">
      <c r="C415" s="111"/>
      <c r="D415" s="111"/>
    </row>
    <row r="416" spans="3:4" ht="12.75">
      <c r="C416" s="111"/>
      <c r="D416" s="111"/>
    </row>
    <row r="417" spans="3:4" ht="12.75">
      <c r="C417" s="111"/>
      <c r="D417" s="111"/>
    </row>
    <row r="418" spans="3:4" ht="12.75">
      <c r="C418" s="111"/>
      <c r="D418" s="111"/>
    </row>
    <row r="419" spans="3:4" ht="12.75">
      <c r="C419" s="111"/>
      <c r="D419" s="111"/>
    </row>
    <row r="420" spans="3:4" ht="12.75">
      <c r="C420" s="111"/>
      <c r="D420" s="111"/>
    </row>
    <row r="421" spans="3:4" ht="12.75">
      <c r="C421" s="111"/>
      <c r="D421" s="111"/>
    </row>
    <row r="422" spans="3:4" ht="12.75">
      <c r="C422" s="111"/>
      <c r="D422" s="111"/>
    </row>
    <row r="423" spans="3:4" ht="12.75">
      <c r="C423" s="111"/>
      <c r="D423" s="111"/>
    </row>
    <row r="424" spans="3:4" ht="12.75">
      <c r="C424" s="111"/>
      <c r="D424" s="111"/>
    </row>
    <row r="425" spans="3:4" ht="12.75">
      <c r="C425" s="111"/>
      <c r="D425" s="111"/>
    </row>
    <row r="426" spans="3:4" ht="12.75">
      <c r="C426" s="111"/>
      <c r="D426" s="111"/>
    </row>
    <row r="427" spans="3:4" ht="12.75">
      <c r="C427" s="111"/>
      <c r="D427" s="111"/>
    </row>
    <row r="428" spans="3:4" ht="12.75">
      <c r="C428" s="111"/>
      <c r="D428" s="111"/>
    </row>
    <row r="429" spans="3:4" ht="12.75">
      <c r="C429" s="111"/>
      <c r="D429" s="111"/>
    </row>
    <row r="430" spans="3:4" ht="12.75">
      <c r="C430" s="111"/>
      <c r="D430" s="111"/>
    </row>
    <row r="431" spans="3:4" ht="12.75">
      <c r="C431" s="111"/>
      <c r="D431" s="111"/>
    </row>
    <row r="432" spans="3:4" ht="12.75">
      <c r="C432" s="111"/>
      <c r="D432" s="111"/>
    </row>
    <row r="433" spans="3:4" ht="12.75">
      <c r="C433" s="111"/>
      <c r="D433" s="111"/>
    </row>
    <row r="434" spans="3:4" ht="12.75">
      <c r="C434" s="111"/>
      <c r="D434" s="111"/>
    </row>
    <row r="435" spans="3:4" ht="12.75">
      <c r="C435" s="111"/>
      <c r="D435" s="111"/>
    </row>
    <row r="436" spans="3:4" ht="12.75">
      <c r="C436" s="111"/>
      <c r="D436" s="111"/>
    </row>
    <row r="437" spans="3:4" ht="12.75">
      <c r="C437" s="111"/>
      <c r="D437" s="111"/>
    </row>
    <row r="438" spans="3:4" ht="12.75">
      <c r="C438" s="111"/>
      <c r="D438" s="111"/>
    </row>
    <row r="439" spans="3:4" ht="12.75">
      <c r="C439" s="111"/>
      <c r="D439" s="111"/>
    </row>
    <row r="440" spans="3:4" ht="12.75">
      <c r="C440" s="111"/>
      <c r="D440" s="111"/>
    </row>
    <row r="441" spans="3:4" ht="12.75">
      <c r="C441" s="111"/>
      <c r="D441" s="111"/>
    </row>
    <row r="442" spans="3:4" ht="12.75">
      <c r="C442" s="111"/>
      <c r="D442" s="111"/>
    </row>
    <row r="443" spans="3:4" ht="12.75">
      <c r="C443" s="111"/>
      <c r="D443" s="111"/>
    </row>
    <row r="444" spans="3:4" ht="12.75">
      <c r="C444" s="111"/>
      <c r="D444" s="111"/>
    </row>
    <row r="445" spans="3:4" ht="12.75">
      <c r="C445" s="111"/>
      <c r="D445" s="111"/>
    </row>
    <row r="446" spans="3:4" ht="12.75">
      <c r="C446" s="111"/>
      <c r="D446" s="111"/>
    </row>
    <row r="447" spans="3:4" ht="12.75">
      <c r="C447" s="111"/>
      <c r="D447" s="111"/>
    </row>
    <row r="448" spans="3:4" ht="12.75">
      <c r="C448" s="111"/>
      <c r="D448" s="111"/>
    </row>
    <row r="449" spans="3:4" ht="12.75">
      <c r="C449" s="111"/>
      <c r="D449" s="111"/>
    </row>
    <row r="450" spans="3:4" ht="12.75">
      <c r="C450" s="111"/>
      <c r="D450" s="111"/>
    </row>
    <row r="451" spans="3:4" ht="12.75">
      <c r="C451" s="111"/>
      <c r="D451" s="111"/>
    </row>
    <row r="452" spans="3:4" ht="12.75">
      <c r="C452" s="111"/>
      <c r="D452" s="111"/>
    </row>
    <row r="453" spans="3:4" ht="12.75">
      <c r="C453" s="111"/>
      <c r="D453" s="111"/>
    </row>
    <row r="454" spans="3:4" ht="12.75">
      <c r="C454" s="111"/>
      <c r="D454" s="111"/>
    </row>
    <row r="455" spans="3:4" ht="12.75">
      <c r="C455" s="111"/>
      <c r="D455" s="111"/>
    </row>
    <row r="456" spans="3:4" ht="12.75">
      <c r="C456" s="111"/>
      <c r="D456" s="111"/>
    </row>
    <row r="457" spans="3:4" ht="12.75">
      <c r="C457" s="111"/>
      <c r="D457" s="111"/>
    </row>
    <row r="458" spans="3:4" ht="12.75">
      <c r="C458" s="111"/>
      <c r="D458" s="111"/>
    </row>
    <row r="459" spans="3:4" ht="12.75">
      <c r="C459" s="111"/>
      <c r="D459" s="111"/>
    </row>
    <row r="460" spans="3:4" ht="12.75">
      <c r="C460" s="111"/>
      <c r="D460" s="111"/>
    </row>
    <row r="461" spans="3:4" ht="12.75">
      <c r="C461" s="111"/>
      <c r="D461" s="111"/>
    </row>
    <row r="462" spans="3:4" ht="12.75">
      <c r="C462" s="111"/>
      <c r="D462" s="111"/>
    </row>
    <row r="463" spans="3:4" ht="12.75">
      <c r="C463" s="111"/>
      <c r="D463" s="111"/>
    </row>
    <row r="464" spans="3:4" ht="12.75">
      <c r="C464" s="111"/>
      <c r="D464" s="111"/>
    </row>
    <row r="465" spans="3:4" ht="12.75">
      <c r="C465" s="111"/>
      <c r="D465" s="111"/>
    </row>
    <row r="466" spans="3:4" ht="12.75">
      <c r="C466" s="111"/>
      <c r="D466" s="111"/>
    </row>
    <row r="467" spans="3:4" ht="12.75">
      <c r="C467" s="111"/>
      <c r="D467" s="111"/>
    </row>
    <row r="468" spans="3:4" ht="12.75">
      <c r="C468" s="111"/>
      <c r="D468" s="111"/>
    </row>
    <row r="469" spans="3:4" ht="12.75">
      <c r="C469" s="111"/>
      <c r="D469" s="111"/>
    </row>
    <row r="470" spans="3:4" ht="12.75">
      <c r="C470" s="111"/>
      <c r="D470" s="111"/>
    </row>
    <row r="471" spans="3:4" ht="12.75">
      <c r="C471" s="111"/>
      <c r="D471" s="111"/>
    </row>
    <row r="472" spans="3:4" ht="12.75">
      <c r="C472" s="111"/>
      <c r="D472" s="111"/>
    </row>
    <row r="473" spans="3:4" ht="12.75">
      <c r="C473" s="111"/>
      <c r="D473" s="111"/>
    </row>
    <row r="474" spans="3:4" ht="12.75">
      <c r="C474" s="111"/>
      <c r="D474" s="111"/>
    </row>
    <row r="475" spans="3:4" ht="12.75">
      <c r="C475" s="111"/>
      <c r="D475" s="111"/>
    </row>
    <row r="476" spans="3:4" ht="12.75">
      <c r="C476" s="111"/>
      <c r="D476" s="111"/>
    </row>
    <row r="477" spans="3:4" ht="12.75">
      <c r="C477" s="111"/>
      <c r="D477" s="111"/>
    </row>
    <row r="478" spans="3:4" ht="12.75">
      <c r="C478" s="111"/>
      <c r="D478" s="111"/>
    </row>
    <row r="479" spans="3:4" ht="12.75">
      <c r="C479" s="111"/>
      <c r="D479" s="111"/>
    </row>
    <row r="480" spans="3:4" ht="12.75">
      <c r="C480" s="111"/>
      <c r="D480" s="111"/>
    </row>
    <row r="481" spans="3:4" ht="12.75">
      <c r="C481" s="111"/>
      <c r="D481" s="111"/>
    </row>
    <row r="482" spans="3:4" ht="12.75">
      <c r="C482" s="111"/>
      <c r="D482" s="111"/>
    </row>
    <row r="483" spans="3:4" ht="12.75">
      <c r="C483" s="111"/>
      <c r="D483" s="111"/>
    </row>
    <row r="484" spans="3:4" ht="12.75">
      <c r="C484" s="111"/>
      <c r="D484" s="111"/>
    </row>
    <row r="485" spans="3:4" ht="12.75">
      <c r="C485" s="111"/>
      <c r="D485" s="111"/>
    </row>
    <row r="486" spans="3:4" ht="12.75">
      <c r="C486" s="111"/>
      <c r="D486" s="111"/>
    </row>
    <row r="487" spans="3:4" ht="12.75">
      <c r="C487" s="111"/>
      <c r="D487" s="111"/>
    </row>
    <row r="488" spans="3:4" ht="12.75">
      <c r="C488" s="111"/>
      <c r="D488" s="111"/>
    </row>
    <row r="489" spans="3:4" ht="12.75">
      <c r="C489" s="111"/>
      <c r="D489" s="111"/>
    </row>
    <row r="490" spans="3:4" ht="12.75">
      <c r="C490" s="111"/>
      <c r="D490" s="111"/>
    </row>
    <row r="491" spans="3:4" ht="12.75">
      <c r="C491" s="111"/>
      <c r="D491" s="111"/>
    </row>
    <row r="492" spans="3:4" ht="12.75">
      <c r="C492" s="111"/>
      <c r="D492" s="111"/>
    </row>
    <row r="493" spans="3:4" ht="12.75">
      <c r="C493" s="111"/>
      <c r="D493" s="111"/>
    </row>
    <row r="494" spans="3:4" ht="12.75">
      <c r="C494" s="111"/>
      <c r="D494" s="111"/>
    </row>
    <row r="495" spans="3:4" ht="12.75">
      <c r="C495" s="111"/>
      <c r="D495" s="111"/>
    </row>
    <row r="496" spans="3:4" ht="12.75">
      <c r="C496" s="111"/>
      <c r="D496" s="111"/>
    </row>
    <row r="497" spans="3:4" ht="12.75">
      <c r="C497" s="111"/>
      <c r="D497" s="111"/>
    </row>
    <row r="498" spans="3:4" ht="12.75">
      <c r="C498" s="111"/>
      <c r="D498" s="111"/>
    </row>
    <row r="499" spans="3:4" ht="12.75">
      <c r="C499" s="111"/>
      <c r="D499" s="111"/>
    </row>
    <row r="500" spans="3:4" ht="12.75">
      <c r="C500" s="111"/>
      <c r="D500" s="111"/>
    </row>
    <row r="501" spans="3:4" ht="12.75">
      <c r="C501" s="111"/>
      <c r="D501" s="111"/>
    </row>
    <row r="502" spans="3:4" ht="12.75">
      <c r="C502" s="111"/>
      <c r="D502" s="111"/>
    </row>
    <row r="503" spans="3:4" ht="12.75">
      <c r="C503" s="111"/>
      <c r="D503" s="111"/>
    </row>
    <row r="504" spans="3:4" ht="12.75">
      <c r="C504" s="111"/>
      <c r="D504" s="111"/>
    </row>
    <row r="505" spans="3:4" ht="12.75">
      <c r="C505" s="111"/>
      <c r="D505" s="111"/>
    </row>
    <row r="506" spans="3:4" ht="12.75">
      <c r="C506" s="111"/>
      <c r="D506" s="111"/>
    </row>
    <row r="507" spans="3:4" ht="12.75">
      <c r="C507" s="111"/>
      <c r="D507" s="111"/>
    </row>
    <row r="508" spans="3:4" ht="12.75">
      <c r="C508" s="111"/>
      <c r="D508" s="111"/>
    </row>
    <row r="509" spans="3:4" ht="12.75">
      <c r="C509" s="111"/>
      <c r="D509" s="111"/>
    </row>
    <row r="510" spans="3:4" ht="12.75">
      <c r="C510" s="111"/>
      <c r="D510" s="111"/>
    </row>
    <row r="511" spans="3:4" ht="12.75">
      <c r="C511" s="111"/>
      <c r="D511" s="111"/>
    </row>
    <row r="512" spans="3:4" ht="12.75">
      <c r="C512" s="111"/>
      <c r="D512" s="111"/>
    </row>
    <row r="513" spans="3:4" ht="12.75">
      <c r="C513" s="111"/>
      <c r="D513" s="111"/>
    </row>
    <row r="514" spans="3:4" ht="12.75">
      <c r="C514" s="111"/>
      <c r="D514" s="111"/>
    </row>
    <row r="515" spans="3:4" ht="12.75">
      <c r="C515" s="111"/>
      <c r="D515" s="111"/>
    </row>
    <row r="516" spans="3:4" ht="12.75">
      <c r="C516" s="111"/>
      <c r="D516" s="111"/>
    </row>
    <row r="517" spans="3:4" ht="12.75">
      <c r="C517" s="111"/>
      <c r="D517" s="111"/>
    </row>
    <row r="518" spans="3:4" ht="12.75">
      <c r="C518" s="111"/>
      <c r="D518" s="111"/>
    </row>
    <row r="519" spans="3:4" ht="12.75">
      <c r="C519" s="111"/>
      <c r="D519" s="111"/>
    </row>
    <row r="520" spans="3:4" ht="12.75">
      <c r="C520" s="111"/>
      <c r="D520" s="111"/>
    </row>
    <row r="521" spans="3:4" ht="12.75">
      <c r="C521" s="111"/>
      <c r="D521" s="111"/>
    </row>
    <row r="522" spans="3:4" ht="12.75">
      <c r="C522" s="111"/>
      <c r="D522" s="111"/>
    </row>
    <row r="523" spans="3:4" ht="12.75">
      <c r="C523" s="111"/>
      <c r="D523" s="111"/>
    </row>
    <row r="524" spans="3:4" ht="12.75">
      <c r="C524" s="111"/>
      <c r="D524" s="111"/>
    </row>
    <row r="525" spans="3:4" ht="12.75">
      <c r="C525" s="111"/>
      <c r="D525" s="111"/>
    </row>
    <row r="526" spans="3:4" ht="12.75">
      <c r="C526" s="111"/>
      <c r="D526" s="111"/>
    </row>
    <row r="527" spans="3:4" ht="12.75">
      <c r="C527" s="111"/>
      <c r="D527" s="111"/>
    </row>
    <row r="528" spans="3:4" ht="12.75">
      <c r="C528" s="111"/>
      <c r="D528" s="111"/>
    </row>
    <row r="529" spans="3:4" ht="12.75">
      <c r="C529" s="111"/>
      <c r="D529" s="111"/>
    </row>
    <row r="530" spans="3:4" ht="12.75">
      <c r="C530" s="111"/>
      <c r="D530" s="111"/>
    </row>
    <row r="531" spans="3:4" ht="12.75">
      <c r="C531" s="111"/>
      <c r="D531" s="111"/>
    </row>
    <row r="532" spans="3:4" ht="12.75">
      <c r="C532" s="111"/>
      <c r="D532" s="111"/>
    </row>
    <row r="533" spans="3:4" ht="12.75">
      <c r="C533" s="111"/>
      <c r="D533" s="111"/>
    </row>
    <row r="534" spans="3:4" ht="12.75">
      <c r="C534" s="111"/>
      <c r="D534" s="111"/>
    </row>
    <row r="535" spans="3:4" ht="12.75">
      <c r="C535" s="111"/>
      <c r="D535" s="111"/>
    </row>
    <row r="536" spans="3:4" ht="12.75">
      <c r="C536" s="111"/>
      <c r="D536" s="111"/>
    </row>
    <row r="537" spans="3:4" ht="12.75">
      <c r="C537" s="111"/>
      <c r="D537" s="111"/>
    </row>
    <row r="538" spans="3:4" ht="12.75">
      <c r="C538" s="111"/>
      <c r="D538" s="111"/>
    </row>
    <row r="539" spans="3:4" ht="12.75">
      <c r="C539" s="111"/>
      <c r="D539" s="111"/>
    </row>
    <row r="540" spans="3:4" ht="12.75">
      <c r="C540" s="111"/>
      <c r="D540" s="111"/>
    </row>
    <row r="541" spans="3:4" ht="12.75">
      <c r="C541" s="111"/>
      <c r="D541" s="111"/>
    </row>
    <row r="542" spans="3:4" ht="12.75">
      <c r="C542" s="111"/>
      <c r="D542" s="111"/>
    </row>
    <row r="543" spans="3:4" ht="12.75">
      <c r="C543" s="111"/>
      <c r="D543" s="111"/>
    </row>
    <row r="544" spans="3:4" ht="12.75">
      <c r="C544" s="111"/>
      <c r="D544" s="111"/>
    </row>
    <row r="545" spans="3:4" ht="12.75">
      <c r="C545" s="111"/>
      <c r="D545" s="111"/>
    </row>
    <row r="546" spans="3:4" ht="12.75">
      <c r="C546" s="111"/>
      <c r="D546" s="111"/>
    </row>
    <row r="547" spans="3:4" ht="12.75">
      <c r="C547" s="111"/>
      <c r="D547" s="111"/>
    </row>
    <row r="548" spans="3:4" ht="12.75">
      <c r="C548" s="111"/>
      <c r="D548" s="111"/>
    </row>
    <row r="549" spans="3:4" ht="12.75">
      <c r="C549" s="111"/>
      <c r="D549" s="111"/>
    </row>
    <row r="550" spans="3:4" ht="12.75">
      <c r="C550" s="111"/>
      <c r="D550" s="111"/>
    </row>
    <row r="551" spans="3:4" ht="12.75">
      <c r="C551" s="111"/>
      <c r="D551" s="111"/>
    </row>
    <row r="552" spans="3:4" ht="12.75">
      <c r="C552" s="111"/>
      <c r="D552" s="111"/>
    </row>
    <row r="553" spans="3:4" ht="12.75">
      <c r="C553" s="111"/>
      <c r="D553" s="111"/>
    </row>
    <row r="554" spans="3:4" ht="12.75">
      <c r="C554" s="111"/>
      <c r="D554" s="111"/>
    </row>
    <row r="555" spans="3:4" ht="12.75">
      <c r="C555" s="111"/>
      <c r="D555" s="111"/>
    </row>
    <row r="556" spans="3:4" ht="12.75">
      <c r="C556" s="111"/>
      <c r="D556" s="111"/>
    </row>
    <row r="557" spans="3:4" ht="12.75">
      <c r="C557" s="111"/>
      <c r="D557" s="111"/>
    </row>
    <row r="558" spans="3:4" ht="12.75">
      <c r="C558" s="111"/>
      <c r="D558" s="111"/>
    </row>
    <row r="559" spans="3:4" ht="12.75">
      <c r="C559" s="111"/>
      <c r="D559" s="111"/>
    </row>
    <row r="560" spans="3:4" ht="12.75">
      <c r="C560" s="111"/>
      <c r="D560" s="111"/>
    </row>
    <row r="561" spans="3:4" ht="12.75">
      <c r="C561" s="111"/>
      <c r="D561" s="111"/>
    </row>
    <row r="562" spans="3:4" ht="12.75">
      <c r="C562" s="111"/>
      <c r="D562" s="111"/>
    </row>
    <row r="563" spans="3:4" ht="12.75">
      <c r="C563" s="111"/>
      <c r="D563" s="111"/>
    </row>
    <row r="564" spans="3:4" ht="12.75">
      <c r="C564" s="111"/>
      <c r="D564" s="111"/>
    </row>
    <row r="565" spans="3:4" ht="12.75">
      <c r="C565" s="111"/>
      <c r="D565" s="111"/>
    </row>
    <row r="566" spans="3:4" ht="12.75">
      <c r="C566" s="111"/>
      <c r="D566" s="111"/>
    </row>
    <row r="567" spans="3:4" ht="12.75">
      <c r="C567" s="111"/>
      <c r="D567" s="111"/>
    </row>
    <row r="568" spans="3:4" ht="12.75">
      <c r="C568" s="111"/>
      <c r="D568" s="111"/>
    </row>
    <row r="569" spans="3:4" ht="12.75">
      <c r="C569" s="111"/>
      <c r="D569" s="111"/>
    </row>
    <row r="570" spans="3:4" ht="12.75">
      <c r="C570" s="111"/>
      <c r="D570" s="111"/>
    </row>
    <row r="571" spans="3:4" ht="12.75">
      <c r="C571" s="111"/>
      <c r="D571" s="111"/>
    </row>
    <row r="572" spans="3:4" ht="12.75">
      <c r="C572" s="111"/>
      <c r="D572" s="111"/>
    </row>
    <row r="573" spans="3:4" ht="12.75">
      <c r="C573" s="111"/>
      <c r="D573" s="111"/>
    </row>
    <row r="574" spans="3:4" ht="12.75">
      <c r="C574" s="111"/>
      <c r="D574" s="111"/>
    </row>
    <row r="575" spans="3:4" ht="12.75">
      <c r="C575" s="111"/>
      <c r="D575" s="111"/>
    </row>
    <row r="576" spans="3:4" ht="12.75">
      <c r="C576" s="111"/>
      <c r="D576" s="111"/>
    </row>
    <row r="577" spans="3:4" ht="12.75">
      <c r="C577" s="111"/>
      <c r="D577" s="111"/>
    </row>
    <row r="578" spans="3:4" ht="12.75">
      <c r="C578" s="111"/>
      <c r="D578" s="111"/>
    </row>
    <row r="579" spans="3:4" ht="12.75">
      <c r="C579" s="111"/>
      <c r="D579" s="111"/>
    </row>
    <row r="580" spans="3:4" ht="12.75">
      <c r="C580" s="111"/>
      <c r="D580" s="111"/>
    </row>
    <row r="581" spans="3:4" ht="12.75">
      <c r="C581" s="111"/>
      <c r="D581" s="111"/>
    </row>
    <row r="582" spans="3:4" ht="12.75">
      <c r="C582" s="111"/>
      <c r="D582" s="111"/>
    </row>
    <row r="583" spans="3:4" ht="12.75">
      <c r="C583" s="111"/>
      <c r="D583" s="111"/>
    </row>
    <row r="584" spans="3:4" ht="12.75">
      <c r="C584" s="111"/>
      <c r="D584" s="111"/>
    </row>
    <row r="585" spans="3:4" ht="12.75">
      <c r="C585" s="111"/>
      <c r="D585" s="111"/>
    </row>
    <row r="586" spans="3:4" ht="12.75">
      <c r="C586" s="111"/>
      <c r="D586" s="111"/>
    </row>
    <row r="587" spans="3:4" ht="12.75">
      <c r="C587" s="111"/>
      <c r="D587" s="111"/>
    </row>
    <row r="588" spans="3:4" ht="12.75">
      <c r="C588" s="111"/>
      <c r="D588" s="111"/>
    </row>
    <row r="589" spans="3:4" ht="12.75">
      <c r="C589" s="111"/>
      <c r="D589" s="111"/>
    </row>
    <row r="590" spans="3:4" ht="12.75">
      <c r="C590" s="111"/>
      <c r="D590" s="111"/>
    </row>
    <row r="591" spans="3:4" ht="12.75">
      <c r="C591" s="111"/>
      <c r="D591" s="111"/>
    </row>
    <row r="592" spans="3:4" ht="12.75">
      <c r="C592" s="111"/>
      <c r="D592" s="111"/>
    </row>
    <row r="593" spans="3:4" ht="12.75">
      <c r="C593" s="111"/>
      <c r="D593" s="111"/>
    </row>
    <row r="594" spans="3:4" ht="12.75">
      <c r="C594" s="111"/>
      <c r="D594" s="111"/>
    </row>
    <row r="595" spans="3:4" ht="12.75">
      <c r="C595" s="111"/>
      <c r="D595" s="111"/>
    </row>
    <row r="596" spans="3:4" ht="12.75">
      <c r="C596" s="111"/>
      <c r="D596" s="111"/>
    </row>
    <row r="597" spans="3:4" ht="12.75">
      <c r="C597" s="111"/>
      <c r="D597" s="111"/>
    </row>
    <row r="598" spans="3:4" ht="12.75">
      <c r="C598" s="111"/>
      <c r="D598" s="111"/>
    </row>
    <row r="599" spans="3:4" ht="12.75">
      <c r="C599" s="111"/>
      <c r="D599" s="111"/>
    </row>
    <row r="600" spans="3:4" ht="12.75">
      <c r="C600" s="111"/>
      <c r="D600" s="111"/>
    </row>
    <row r="601" spans="3:4" ht="12.75">
      <c r="C601" s="111"/>
      <c r="D601" s="111"/>
    </row>
    <row r="602" spans="3:4" ht="12.75">
      <c r="C602" s="111"/>
      <c r="D602" s="111"/>
    </row>
    <row r="603" spans="3:4" ht="12.75">
      <c r="C603" s="111"/>
      <c r="D603" s="111"/>
    </row>
    <row r="604" spans="3:4" ht="12.75">
      <c r="C604" s="111"/>
      <c r="D604" s="111"/>
    </row>
    <row r="605" spans="3:4" ht="12.75">
      <c r="C605" s="111"/>
      <c r="D605" s="111"/>
    </row>
    <row r="606" spans="3:4" ht="12.75">
      <c r="C606" s="111"/>
      <c r="D606" s="111"/>
    </row>
    <row r="607" spans="3:4" ht="12.75">
      <c r="C607" s="111"/>
      <c r="D607" s="111"/>
    </row>
    <row r="608" spans="3:4" ht="12.75">
      <c r="C608" s="111"/>
      <c r="D608" s="111"/>
    </row>
    <row r="609" spans="3:4" ht="12.75">
      <c r="C609" s="111"/>
      <c r="D609" s="111"/>
    </row>
    <row r="610" spans="3:4" ht="12.75">
      <c r="C610" s="111"/>
      <c r="D610" s="111"/>
    </row>
    <row r="611" spans="3:4" ht="12.75">
      <c r="C611" s="111"/>
      <c r="D611" s="111"/>
    </row>
    <row r="612" spans="3:4" ht="12.75">
      <c r="C612" s="111"/>
      <c r="D612" s="111"/>
    </row>
    <row r="613" spans="3:4" ht="12.75">
      <c r="C613" s="111"/>
      <c r="D613" s="111"/>
    </row>
    <row r="614" spans="3:4" ht="12.75">
      <c r="C614" s="111"/>
      <c r="D614" s="111"/>
    </row>
    <row r="615" spans="3:4" ht="12.75">
      <c r="C615" s="111"/>
      <c r="D615" s="111"/>
    </row>
    <row r="616" spans="3:4" ht="12.75">
      <c r="C616" s="111"/>
      <c r="D616" s="111"/>
    </row>
    <row r="617" spans="3:4" ht="12.75">
      <c r="C617" s="111"/>
      <c r="D617" s="111"/>
    </row>
    <row r="618" spans="3:4" ht="12.75">
      <c r="C618" s="111"/>
      <c r="D618" s="111"/>
    </row>
    <row r="619" spans="3:4" ht="12.75">
      <c r="C619" s="111"/>
      <c r="D619" s="111"/>
    </row>
    <row r="620" spans="3:4" ht="12.75">
      <c r="C620" s="111"/>
      <c r="D620" s="111"/>
    </row>
    <row r="621" spans="3:4" ht="12.75">
      <c r="C621" s="111"/>
      <c r="D621" s="111"/>
    </row>
    <row r="622" spans="3:4" ht="12.75">
      <c r="C622" s="111"/>
      <c r="D622" s="111"/>
    </row>
    <row r="623" spans="3:4" ht="12.75">
      <c r="C623" s="111"/>
      <c r="D623" s="111"/>
    </row>
    <row r="624" spans="3:4" ht="12.75">
      <c r="C624" s="111"/>
      <c r="D624" s="111"/>
    </row>
    <row r="625" spans="3:4" ht="12.75">
      <c r="C625" s="111"/>
      <c r="D625" s="111"/>
    </row>
    <row r="626" spans="3:4" ht="12.75">
      <c r="C626" s="111"/>
      <c r="D626" s="111"/>
    </row>
    <row r="627" spans="3:4" ht="12.75">
      <c r="C627" s="111"/>
      <c r="D627" s="111"/>
    </row>
    <row r="628" spans="3:4" ht="12.75">
      <c r="C628" s="111"/>
      <c r="D628" s="111"/>
    </row>
    <row r="629" spans="3:4" ht="12.75">
      <c r="C629" s="111"/>
      <c r="D629" s="111"/>
    </row>
    <row r="630" spans="3:4" ht="12.75">
      <c r="C630" s="111"/>
      <c r="D630" s="111"/>
    </row>
    <row r="631" spans="3:4" ht="12.75">
      <c r="C631" s="111"/>
      <c r="D631" s="111"/>
    </row>
    <row r="632" spans="3:4" ht="12.75">
      <c r="C632" s="111"/>
      <c r="D632" s="111"/>
    </row>
    <row r="633" spans="3:4" ht="12.75">
      <c r="C633" s="111"/>
      <c r="D633" s="111"/>
    </row>
    <row r="634" spans="3:4" ht="12.75">
      <c r="C634" s="111"/>
      <c r="D634" s="111"/>
    </row>
    <row r="635" spans="3:4" ht="12.75">
      <c r="C635" s="111"/>
      <c r="D635" s="111"/>
    </row>
    <row r="636" spans="3:4" ht="12.75">
      <c r="C636" s="111"/>
      <c r="D636" s="111"/>
    </row>
    <row r="637" spans="3:4" ht="12.75">
      <c r="C637" s="111"/>
      <c r="D637" s="111"/>
    </row>
    <row r="638" spans="3:4" ht="12.75">
      <c r="C638" s="111"/>
      <c r="D638" s="111"/>
    </row>
    <row r="639" spans="3:4" ht="12.75">
      <c r="C639" s="111"/>
      <c r="D639" s="111"/>
    </row>
    <row r="640" spans="3:4" ht="12.75">
      <c r="C640" s="111"/>
      <c r="D640" s="111"/>
    </row>
    <row r="641" spans="3:4" ht="12.75">
      <c r="C641" s="111"/>
      <c r="D641" s="111"/>
    </row>
    <row r="642" spans="3:4" ht="12.75">
      <c r="C642" s="111"/>
      <c r="D642" s="111"/>
    </row>
    <row r="643" spans="3:4" ht="12.75">
      <c r="C643" s="111"/>
      <c r="D643" s="111"/>
    </row>
    <row r="644" spans="3:4" ht="12.75">
      <c r="C644" s="111"/>
      <c r="D644" s="111"/>
    </row>
    <row r="645" spans="3:4" ht="12.75">
      <c r="C645" s="111"/>
      <c r="D645" s="111"/>
    </row>
    <row r="646" spans="3:4" ht="12.75">
      <c r="C646" s="111"/>
      <c r="D646" s="111"/>
    </row>
    <row r="647" spans="3:4" ht="12.75">
      <c r="C647" s="111"/>
      <c r="D647" s="111"/>
    </row>
    <row r="648" spans="3:4" ht="12.75">
      <c r="C648" s="111"/>
      <c r="D648" s="111"/>
    </row>
    <row r="649" spans="3:4" ht="12.75">
      <c r="C649" s="111"/>
      <c r="D649" s="111"/>
    </row>
    <row r="650" spans="3:4" ht="12.75">
      <c r="C650" s="111"/>
      <c r="D650" s="111"/>
    </row>
    <row r="651" spans="3:4" ht="12.75">
      <c r="C651" s="111"/>
      <c r="D651" s="111"/>
    </row>
    <row r="652" spans="3:4" ht="12.75">
      <c r="C652" s="111"/>
      <c r="D652" s="111"/>
    </row>
    <row r="653" spans="3:4" ht="12.75">
      <c r="C653" s="111"/>
      <c r="D653" s="111"/>
    </row>
    <row r="654" spans="3:4" ht="12.75">
      <c r="C654" s="111"/>
      <c r="D654" s="111"/>
    </row>
    <row r="655" spans="3:4" ht="12.75">
      <c r="C655" s="111"/>
      <c r="D655" s="111"/>
    </row>
    <row r="656" spans="3:4" ht="12.75">
      <c r="C656" s="111"/>
      <c r="D656" s="111"/>
    </row>
    <row r="657" spans="3:4" ht="12.75">
      <c r="C657" s="111"/>
      <c r="D657" s="111"/>
    </row>
    <row r="658" spans="3:4" ht="12.75">
      <c r="C658" s="111"/>
      <c r="D658" s="111"/>
    </row>
    <row r="659" spans="3:4" ht="12.75">
      <c r="C659" s="111"/>
      <c r="D659" s="111"/>
    </row>
    <row r="660" spans="3:4" ht="12.75">
      <c r="C660" s="111"/>
      <c r="D660" s="111"/>
    </row>
    <row r="661" spans="3:4" ht="12.75">
      <c r="C661" s="111"/>
      <c r="D661" s="111"/>
    </row>
    <row r="662" spans="3:4" ht="12.75">
      <c r="C662" s="111"/>
      <c r="D662" s="111"/>
    </row>
    <row r="663" spans="3:4" ht="12.75">
      <c r="C663" s="111"/>
      <c r="D663" s="111"/>
    </row>
    <row r="664" spans="3:4" ht="12.75">
      <c r="C664" s="111"/>
      <c r="D664" s="111"/>
    </row>
    <row r="665" spans="3:4" ht="12.75">
      <c r="C665" s="111"/>
      <c r="D665" s="111"/>
    </row>
    <row r="666" spans="3:4" ht="12.75">
      <c r="C666" s="111"/>
      <c r="D666" s="111"/>
    </row>
    <row r="667" spans="3:4" ht="12.75">
      <c r="C667" s="111"/>
      <c r="D667" s="111"/>
    </row>
    <row r="668" spans="3:4" ht="12.75">
      <c r="C668" s="111"/>
      <c r="D668" s="111"/>
    </row>
    <row r="669" spans="3:4" ht="12.75">
      <c r="C669" s="111"/>
      <c r="D669" s="111"/>
    </row>
    <row r="670" spans="3:4" ht="12.75">
      <c r="C670" s="111"/>
      <c r="D670" s="111"/>
    </row>
    <row r="671" spans="3:4" ht="12.75">
      <c r="C671" s="111"/>
      <c r="D671" s="111"/>
    </row>
    <row r="672" spans="3:4" ht="12.75">
      <c r="C672" s="111"/>
      <c r="D672" s="111"/>
    </row>
    <row r="673" spans="3:4" ht="12.75">
      <c r="C673" s="111"/>
      <c r="D673" s="111"/>
    </row>
    <row r="674" spans="3:4" ht="12.75">
      <c r="C674" s="111"/>
      <c r="D674" s="111"/>
    </row>
    <row r="675" spans="3:4" ht="12.75">
      <c r="C675" s="111"/>
      <c r="D675" s="111"/>
    </row>
    <row r="676" spans="3:4" ht="12.75">
      <c r="C676" s="111"/>
      <c r="D676" s="111"/>
    </row>
    <row r="677" spans="3:4" ht="12.75">
      <c r="C677" s="111"/>
      <c r="D677" s="111"/>
    </row>
    <row r="678" spans="3:4" ht="12.75">
      <c r="C678" s="111"/>
      <c r="D678" s="111"/>
    </row>
    <row r="679" spans="3:4" ht="12.75">
      <c r="C679" s="111"/>
      <c r="D679" s="111"/>
    </row>
    <row r="680" spans="3:4" ht="12.75">
      <c r="C680" s="111"/>
      <c r="D680" s="111"/>
    </row>
    <row r="681" spans="3:4" ht="12.75">
      <c r="C681" s="111"/>
      <c r="D681" s="111"/>
    </row>
    <row r="682" spans="3:4" ht="12.75">
      <c r="C682" s="111"/>
      <c r="D682" s="111"/>
    </row>
    <row r="683" spans="3:4" ht="12.75">
      <c r="C683" s="111"/>
      <c r="D683" s="111"/>
    </row>
    <row r="684" spans="3:4" ht="12.75">
      <c r="C684" s="111"/>
      <c r="D684" s="111"/>
    </row>
    <row r="685" spans="3:4" ht="12.75">
      <c r="C685" s="111"/>
      <c r="D685" s="111"/>
    </row>
    <row r="686" spans="3:4" ht="12.75">
      <c r="C686" s="111"/>
      <c r="D686" s="111"/>
    </row>
    <row r="687" spans="3:4" ht="12.75">
      <c r="C687" s="111"/>
      <c r="D687" s="111"/>
    </row>
    <row r="688" spans="3:4" ht="12.75">
      <c r="C688" s="111"/>
      <c r="D688" s="111"/>
    </row>
    <row r="689" spans="3:4" ht="12.75">
      <c r="C689" s="111"/>
      <c r="D689" s="111"/>
    </row>
    <row r="690" spans="3:4" ht="12.75">
      <c r="C690" s="111"/>
      <c r="D690" s="111"/>
    </row>
    <row r="691" spans="3:4" ht="12.75">
      <c r="C691" s="111"/>
      <c r="D691" s="111"/>
    </row>
    <row r="692" spans="3:4" ht="12.75">
      <c r="C692" s="111"/>
      <c r="D692" s="111"/>
    </row>
    <row r="693" spans="3:4" ht="12.75">
      <c r="C693" s="111"/>
      <c r="D693" s="111"/>
    </row>
    <row r="694" spans="3:4" ht="12.75">
      <c r="C694" s="111"/>
      <c r="D694" s="111"/>
    </row>
    <row r="695" spans="3:4" ht="12.75">
      <c r="C695" s="111"/>
      <c r="D695" s="111"/>
    </row>
    <row r="696" spans="3:4" ht="12.75">
      <c r="C696" s="111"/>
      <c r="D696" s="111"/>
    </row>
    <row r="697" spans="3:4" ht="12.75">
      <c r="C697" s="111"/>
      <c r="D697" s="111"/>
    </row>
    <row r="698" spans="3:4" ht="12.75">
      <c r="C698" s="111"/>
      <c r="D698" s="111"/>
    </row>
    <row r="699" spans="3:4" ht="12.75">
      <c r="C699" s="111"/>
      <c r="D699" s="111"/>
    </row>
    <row r="700" spans="3:4" ht="12.75">
      <c r="C700" s="111"/>
      <c r="D700" s="111"/>
    </row>
    <row r="701" spans="3:4" ht="12.75">
      <c r="C701" s="111"/>
      <c r="D701" s="111"/>
    </row>
    <row r="702" spans="3:4" ht="12.75">
      <c r="C702" s="111"/>
      <c r="D702" s="111"/>
    </row>
    <row r="703" spans="3:4" ht="12.75">
      <c r="C703" s="111"/>
      <c r="D703" s="111"/>
    </row>
    <row r="704" spans="3:4" ht="12.75">
      <c r="C704" s="111"/>
      <c r="D704" s="111"/>
    </row>
    <row r="705" spans="3:4" ht="12.75">
      <c r="C705" s="111"/>
      <c r="D705" s="111"/>
    </row>
    <row r="706" spans="3:4" ht="12.75">
      <c r="C706" s="111"/>
      <c r="D706" s="111"/>
    </row>
    <row r="707" spans="3:4" ht="12.75">
      <c r="C707" s="111"/>
      <c r="D707" s="111"/>
    </row>
    <row r="708" spans="3:4" ht="12.75">
      <c r="C708" s="111"/>
      <c r="D708" s="111"/>
    </row>
    <row r="709" spans="3:4" ht="12.75">
      <c r="C709" s="111"/>
      <c r="D709" s="111"/>
    </row>
    <row r="710" spans="3:4" ht="12.75">
      <c r="C710" s="111"/>
      <c r="D710" s="111"/>
    </row>
    <row r="711" spans="3:4" ht="12.75">
      <c r="C711" s="111"/>
      <c r="D711" s="111"/>
    </row>
    <row r="712" spans="3:4" ht="12.75">
      <c r="C712" s="111"/>
      <c r="D712" s="111"/>
    </row>
    <row r="713" spans="3:4" ht="12.75">
      <c r="C713" s="111"/>
      <c r="D713" s="111"/>
    </row>
    <row r="714" spans="3:4" ht="12.75">
      <c r="C714" s="111"/>
      <c r="D714" s="111"/>
    </row>
    <row r="715" spans="3:4" ht="12.75">
      <c r="C715" s="111"/>
      <c r="D715" s="111"/>
    </row>
    <row r="716" spans="3:4" ht="12.75">
      <c r="C716" s="111"/>
      <c r="D716" s="111"/>
    </row>
    <row r="717" spans="3:4" ht="12.75">
      <c r="C717" s="111"/>
      <c r="D717" s="111"/>
    </row>
    <row r="718" spans="3:4" ht="12.75">
      <c r="C718" s="111"/>
      <c r="D718" s="111"/>
    </row>
    <row r="719" spans="3:4" ht="12.75">
      <c r="C719" s="111"/>
      <c r="D719" s="111"/>
    </row>
    <row r="720" spans="3:4" ht="12.75">
      <c r="C720" s="111"/>
      <c r="D720" s="111"/>
    </row>
    <row r="721" spans="3:4" ht="12.75">
      <c r="C721" s="111"/>
      <c r="D721" s="111"/>
    </row>
    <row r="722" spans="3:4" ht="12.75">
      <c r="C722" s="111"/>
      <c r="D722" s="111"/>
    </row>
    <row r="723" spans="3:4" ht="12.75">
      <c r="C723" s="111"/>
      <c r="D723" s="111"/>
    </row>
    <row r="724" spans="3:4" ht="12.75">
      <c r="C724" s="111"/>
      <c r="D724" s="111"/>
    </row>
    <row r="725" spans="3:4" ht="12.75">
      <c r="C725" s="111"/>
      <c r="D725" s="111"/>
    </row>
    <row r="726" spans="3:4" ht="12.75">
      <c r="C726" s="111"/>
      <c r="D726" s="111"/>
    </row>
    <row r="727" spans="3:4" ht="12.75">
      <c r="C727" s="111"/>
      <c r="D727" s="111"/>
    </row>
    <row r="728" spans="3:4" ht="12.75">
      <c r="C728" s="111"/>
      <c r="D728" s="111"/>
    </row>
    <row r="729" spans="3:4" ht="12.75">
      <c r="C729" s="111"/>
      <c r="D729" s="111"/>
    </row>
    <row r="730" spans="3:4" ht="12.75">
      <c r="C730" s="111"/>
      <c r="D730" s="111"/>
    </row>
    <row r="731" spans="3:4" ht="12.75">
      <c r="C731" s="111"/>
      <c r="D731" s="111"/>
    </row>
    <row r="732" spans="3:4" ht="12.75">
      <c r="C732" s="111"/>
      <c r="D732" s="111"/>
    </row>
    <row r="733" spans="3:4" ht="12.75">
      <c r="C733" s="111"/>
      <c r="D733" s="111"/>
    </row>
    <row r="734" spans="3:4" ht="12.75">
      <c r="C734" s="111"/>
      <c r="D734" s="111"/>
    </row>
    <row r="735" spans="3:4" ht="12.75">
      <c r="C735" s="111"/>
      <c r="D735" s="111"/>
    </row>
    <row r="736" spans="3:4" ht="12.75">
      <c r="C736" s="111"/>
      <c r="D736" s="111"/>
    </row>
    <row r="737" spans="3:4" ht="12.75">
      <c r="C737" s="111"/>
      <c r="D737" s="111"/>
    </row>
    <row r="738" spans="3:4" ht="12.75">
      <c r="C738" s="111"/>
      <c r="D738" s="111"/>
    </row>
    <row r="739" spans="3:4" ht="12.75">
      <c r="C739" s="111"/>
      <c r="D739" s="111"/>
    </row>
    <row r="740" spans="3:4" ht="12.75">
      <c r="C740" s="111"/>
      <c r="D740" s="111"/>
    </row>
    <row r="741" spans="3:4" ht="12.75">
      <c r="C741" s="111"/>
      <c r="D741" s="111"/>
    </row>
    <row r="742" spans="3:4" ht="12.75">
      <c r="C742" s="111"/>
      <c r="D742" s="111"/>
    </row>
    <row r="743" spans="3:4" ht="12.75">
      <c r="C743" s="111"/>
      <c r="D743" s="111"/>
    </row>
    <row r="744" spans="3:4" ht="12.75">
      <c r="C744" s="111"/>
      <c r="D744" s="111"/>
    </row>
    <row r="745" spans="3:4" ht="12.75">
      <c r="C745" s="111"/>
      <c r="D745" s="111"/>
    </row>
    <row r="746" spans="3:4" ht="12.75">
      <c r="C746" s="111"/>
      <c r="D746" s="111"/>
    </row>
    <row r="747" spans="3:4" ht="12.75">
      <c r="C747" s="111"/>
      <c r="D747" s="111"/>
    </row>
    <row r="748" spans="3:4" ht="12.75">
      <c r="C748" s="111"/>
      <c r="D748" s="111"/>
    </row>
    <row r="749" spans="3:4" ht="12.75">
      <c r="C749" s="111"/>
      <c r="D749" s="111"/>
    </row>
    <row r="750" spans="3:4" ht="12.75">
      <c r="C750" s="111"/>
      <c r="D750" s="111"/>
    </row>
    <row r="751" spans="3:4" ht="12.75">
      <c r="C751" s="111"/>
      <c r="D751" s="111"/>
    </row>
    <row r="752" spans="3:4" ht="12.75">
      <c r="C752" s="111"/>
      <c r="D752" s="111"/>
    </row>
    <row r="753" spans="3:4" ht="12.75">
      <c r="C753" s="111"/>
      <c r="D753" s="111"/>
    </row>
    <row r="754" spans="3:4" ht="12.75">
      <c r="C754" s="111"/>
      <c r="D754" s="111"/>
    </row>
    <row r="755" spans="3:4" ht="12.75">
      <c r="C755" s="111"/>
      <c r="D755" s="111"/>
    </row>
    <row r="756" spans="3:4" ht="12.75">
      <c r="C756" s="111"/>
      <c r="D756" s="111"/>
    </row>
    <row r="757" spans="3:4" ht="12.75">
      <c r="C757" s="111"/>
      <c r="D757" s="111"/>
    </row>
    <row r="758" spans="3:4" ht="12.75">
      <c r="C758" s="111"/>
      <c r="D758" s="111"/>
    </row>
    <row r="759" spans="3:4" ht="12.75">
      <c r="C759" s="111"/>
      <c r="D759" s="111"/>
    </row>
    <row r="760" spans="3:4" ht="12.75">
      <c r="C760" s="111"/>
      <c r="D760" s="111"/>
    </row>
    <row r="761" spans="3:4" ht="12.75">
      <c r="C761" s="111"/>
      <c r="D761" s="111"/>
    </row>
    <row r="762" spans="3:4" ht="12.75">
      <c r="C762" s="111"/>
      <c r="D762" s="111"/>
    </row>
    <row r="763" spans="3:4" ht="12.75">
      <c r="C763" s="111"/>
      <c r="D763" s="111"/>
    </row>
    <row r="764" spans="3:4" ht="12.75">
      <c r="C764" s="111"/>
      <c r="D764" s="111"/>
    </row>
    <row r="765" spans="3:4" ht="12.75">
      <c r="C765" s="111"/>
      <c r="D765" s="111"/>
    </row>
    <row r="766" spans="3:4" ht="12.75">
      <c r="C766" s="111"/>
      <c r="D766" s="111"/>
    </row>
    <row r="767" spans="3:4" ht="12.75">
      <c r="C767" s="111"/>
      <c r="D767" s="111"/>
    </row>
    <row r="768" spans="3:4" ht="12.75">
      <c r="C768" s="111"/>
      <c r="D768" s="111"/>
    </row>
    <row r="769" spans="3:4" ht="12.75">
      <c r="C769" s="111"/>
      <c r="D769" s="111"/>
    </row>
    <row r="770" spans="3:4" ht="12.75">
      <c r="C770" s="111"/>
      <c r="D770" s="111"/>
    </row>
    <row r="771" spans="3:4" ht="12.75">
      <c r="C771" s="111"/>
      <c r="D771" s="111"/>
    </row>
    <row r="772" spans="3:4" ht="12.75">
      <c r="C772" s="111"/>
      <c r="D772" s="111"/>
    </row>
    <row r="773" spans="3:4" ht="12.75">
      <c r="C773" s="111"/>
      <c r="D773" s="111"/>
    </row>
    <row r="774" spans="3:4" ht="12.75">
      <c r="C774" s="111"/>
      <c r="D774" s="111"/>
    </row>
    <row r="775" spans="3:4" ht="12.75">
      <c r="C775" s="111"/>
      <c r="D775" s="111"/>
    </row>
    <row r="776" spans="3:4" ht="12.75">
      <c r="C776" s="111"/>
      <c r="D776" s="111"/>
    </row>
    <row r="777" spans="3:4" ht="12.75">
      <c r="C777" s="111"/>
      <c r="D777" s="111"/>
    </row>
    <row r="778" spans="3:4" ht="12.75">
      <c r="C778" s="111"/>
      <c r="D778" s="111"/>
    </row>
    <row r="779" spans="3:4" ht="12.75">
      <c r="C779" s="111"/>
      <c r="D779" s="111"/>
    </row>
    <row r="780" spans="3:4" ht="12.75">
      <c r="C780" s="111"/>
      <c r="D780" s="111"/>
    </row>
    <row r="781" spans="3:4" ht="12.75">
      <c r="C781" s="111"/>
      <c r="D781" s="111"/>
    </row>
    <row r="782" spans="3:4" ht="12.75">
      <c r="C782" s="111"/>
      <c r="D782" s="111"/>
    </row>
    <row r="783" spans="3:4" ht="12.75">
      <c r="C783" s="111"/>
      <c r="D783" s="111"/>
    </row>
    <row r="784" spans="3:4" ht="12.75">
      <c r="C784" s="111"/>
      <c r="D784" s="111"/>
    </row>
    <row r="785" spans="3:4" ht="12.75">
      <c r="C785" s="111"/>
      <c r="D785" s="111"/>
    </row>
    <row r="786" spans="3:4" ht="12.75">
      <c r="C786" s="111"/>
      <c r="D786" s="111"/>
    </row>
    <row r="787" spans="3:4" ht="12.75">
      <c r="C787" s="111"/>
      <c r="D787" s="111"/>
    </row>
    <row r="788" spans="3:4" ht="12.75">
      <c r="C788" s="111"/>
      <c r="D788" s="111"/>
    </row>
    <row r="789" spans="3:4" ht="12.75">
      <c r="C789" s="111"/>
      <c r="D789" s="111"/>
    </row>
    <row r="790" spans="3:4" ht="12.75">
      <c r="C790" s="111"/>
      <c r="D790" s="111"/>
    </row>
    <row r="791" spans="3:4" ht="12.75">
      <c r="C791" s="111"/>
      <c r="D791" s="111"/>
    </row>
    <row r="792" spans="3:4" ht="12.75">
      <c r="C792" s="111"/>
      <c r="D792" s="111"/>
    </row>
    <row r="793" spans="3:4" ht="12.75">
      <c r="C793" s="111"/>
      <c r="D793" s="111"/>
    </row>
    <row r="794" spans="3:4" ht="12.75">
      <c r="C794" s="111"/>
      <c r="D794" s="111"/>
    </row>
    <row r="795" spans="3:4" ht="12.75">
      <c r="C795" s="111"/>
      <c r="D795" s="111"/>
    </row>
    <row r="796" spans="3:4" ht="12.75">
      <c r="C796" s="111"/>
      <c r="D796" s="111"/>
    </row>
    <row r="797" spans="3:4" ht="12.75">
      <c r="C797" s="111"/>
      <c r="D797" s="111"/>
    </row>
    <row r="798" spans="3:4" ht="12.75">
      <c r="C798" s="111"/>
      <c r="D798" s="111"/>
    </row>
    <row r="799" spans="3:4" ht="12.75">
      <c r="C799" s="111"/>
      <c r="D799" s="111"/>
    </row>
    <row r="800" spans="3:4" ht="12.75">
      <c r="C800" s="111"/>
      <c r="D800" s="111"/>
    </row>
    <row r="801" spans="3:4" ht="12.75">
      <c r="C801" s="111"/>
      <c r="D801" s="111"/>
    </row>
    <row r="802" spans="3:4" ht="12.75">
      <c r="C802" s="111"/>
      <c r="D802" s="111"/>
    </row>
    <row r="803" spans="3:4" ht="12.75">
      <c r="C803" s="111"/>
      <c r="D803" s="111"/>
    </row>
    <row r="804" spans="3:4" ht="12.75">
      <c r="C804" s="111"/>
      <c r="D804" s="111"/>
    </row>
    <row r="805" spans="3:4" ht="12.75">
      <c r="C805" s="111"/>
      <c r="D805" s="111"/>
    </row>
    <row r="806" spans="3:4" ht="12.75">
      <c r="C806" s="111"/>
      <c r="D806" s="111"/>
    </row>
    <row r="807" spans="3:4" ht="12.75">
      <c r="C807" s="111"/>
      <c r="D807" s="111"/>
    </row>
    <row r="808" spans="3:4" ht="12.75">
      <c r="C808" s="111"/>
      <c r="D808" s="111"/>
    </row>
    <row r="809" spans="3:4" ht="12.75">
      <c r="C809" s="111"/>
      <c r="D809" s="111"/>
    </row>
    <row r="810" spans="3:4" ht="12.75">
      <c r="C810" s="111"/>
      <c r="D810" s="111"/>
    </row>
    <row r="811" spans="3:4" ht="12.75">
      <c r="C811" s="111"/>
      <c r="D811" s="111"/>
    </row>
    <row r="812" spans="3:4" ht="12.75">
      <c r="C812" s="111"/>
      <c r="D812" s="111"/>
    </row>
    <row r="813" spans="3:4" ht="12.75">
      <c r="C813" s="111"/>
      <c r="D813" s="111"/>
    </row>
    <row r="814" spans="3:4" ht="12.75">
      <c r="C814" s="111"/>
      <c r="D814" s="111"/>
    </row>
    <row r="815" spans="3:4" ht="12.75">
      <c r="C815" s="111"/>
      <c r="D815" s="111"/>
    </row>
    <row r="816" spans="3:4" ht="12.75">
      <c r="C816" s="111"/>
      <c r="D816" s="111"/>
    </row>
    <row r="817" spans="3:4" ht="12.75">
      <c r="C817" s="111"/>
      <c r="D817" s="111"/>
    </row>
    <row r="818" spans="3:4" ht="12.75">
      <c r="C818" s="111"/>
      <c r="D818" s="111"/>
    </row>
    <row r="819" spans="3:4" ht="12.75">
      <c r="C819" s="111"/>
      <c r="D819" s="111"/>
    </row>
    <row r="820" spans="3:4" ht="12.75">
      <c r="C820" s="111"/>
      <c r="D820" s="111"/>
    </row>
    <row r="821" spans="3:4" ht="12.75">
      <c r="C821" s="111"/>
      <c r="D821" s="111"/>
    </row>
    <row r="822" spans="3:4" ht="12.75">
      <c r="C822" s="111"/>
      <c r="D822" s="111"/>
    </row>
    <row r="823" spans="3:4" ht="12.75">
      <c r="C823" s="111"/>
      <c r="D823" s="111"/>
    </row>
    <row r="824" spans="3:4" ht="12.75">
      <c r="C824" s="111"/>
      <c r="D824" s="111"/>
    </row>
    <row r="825" spans="3:4" ht="12.75">
      <c r="C825" s="111"/>
      <c r="D825" s="111"/>
    </row>
    <row r="826" spans="3:4" ht="12.75">
      <c r="C826" s="111"/>
      <c r="D826" s="111"/>
    </row>
    <row r="827" spans="3:4" ht="12.75">
      <c r="C827" s="111"/>
      <c r="D827" s="111"/>
    </row>
    <row r="828" spans="3:4" ht="12.75">
      <c r="C828" s="111"/>
      <c r="D828" s="111"/>
    </row>
    <row r="829" spans="3:4" ht="12.75">
      <c r="C829" s="111"/>
      <c r="D829" s="111"/>
    </row>
    <row r="830" spans="3:4" ht="12.75">
      <c r="C830" s="111"/>
      <c r="D830" s="111"/>
    </row>
    <row r="831" spans="3:4" ht="12.75">
      <c r="C831" s="111"/>
      <c r="D831" s="111"/>
    </row>
    <row r="832" spans="3:4" ht="12.75">
      <c r="C832" s="111"/>
      <c r="D832" s="111"/>
    </row>
    <row r="833" spans="3:4" ht="12.75">
      <c r="C833" s="111"/>
      <c r="D833" s="111"/>
    </row>
    <row r="834" spans="3:4" ht="12.75">
      <c r="C834" s="111"/>
      <c r="D834" s="111"/>
    </row>
    <row r="835" spans="3:4" ht="12.75">
      <c r="C835" s="111"/>
      <c r="D835" s="111"/>
    </row>
    <row r="836" spans="3:4" ht="12.75">
      <c r="C836" s="111"/>
      <c r="D836" s="111"/>
    </row>
    <row r="837" spans="3:4" ht="12.75">
      <c r="C837" s="111"/>
      <c r="D837" s="111"/>
    </row>
    <row r="838" spans="3:4" ht="12.75">
      <c r="C838" s="111"/>
      <c r="D838" s="111"/>
    </row>
    <row r="839" spans="3:4" ht="12.75">
      <c r="C839" s="111"/>
      <c r="D839" s="111"/>
    </row>
    <row r="840" spans="3:4" ht="12.75">
      <c r="C840" s="111"/>
      <c r="D840" s="111"/>
    </row>
    <row r="841" spans="3:4" ht="12.75">
      <c r="C841" s="111"/>
      <c r="D841" s="111"/>
    </row>
    <row r="842" spans="3:4" ht="12.75">
      <c r="C842" s="111"/>
      <c r="D842" s="111"/>
    </row>
    <row r="843" spans="3:4" ht="12.75">
      <c r="C843" s="111"/>
      <c r="D843" s="111"/>
    </row>
    <row r="844" spans="3:4" ht="12.75">
      <c r="C844" s="111"/>
      <c r="D844" s="111"/>
    </row>
    <row r="845" spans="3:4" ht="12.75">
      <c r="C845" s="111"/>
      <c r="D845" s="111"/>
    </row>
    <row r="846" spans="3:4" ht="12.75">
      <c r="C846" s="111"/>
      <c r="D846" s="111"/>
    </row>
    <row r="847" spans="3:4" ht="12.75">
      <c r="C847" s="111"/>
      <c r="D847" s="111"/>
    </row>
    <row r="848" spans="3:4" ht="12.75">
      <c r="C848" s="111"/>
      <c r="D848" s="111"/>
    </row>
    <row r="849" spans="3:4" ht="12.75">
      <c r="C849" s="111"/>
      <c r="D849" s="111"/>
    </row>
    <row r="850" spans="3:4" ht="12.75">
      <c r="C850" s="111"/>
      <c r="D850" s="111"/>
    </row>
    <row r="851" spans="3:4" ht="12.75">
      <c r="C851" s="111"/>
      <c r="D851" s="111"/>
    </row>
    <row r="852" spans="3:4" ht="12.75">
      <c r="C852" s="111"/>
      <c r="D852" s="111"/>
    </row>
    <row r="853" spans="3:4" ht="12.75">
      <c r="C853" s="111"/>
      <c r="D853" s="111"/>
    </row>
    <row r="854" spans="3:4" ht="12.75">
      <c r="C854" s="111"/>
      <c r="D854" s="111"/>
    </row>
    <row r="855" spans="3:4" ht="12.75">
      <c r="C855" s="111"/>
      <c r="D855" s="111"/>
    </row>
    <row r="856" spans="3:4" ht="12.75">
      <c r="C856" s="111"/>
      <c r="D856" s="111"/>
    </row>
    <row r="857" spans="3:4" ht="12.75">
      <c r="C857" s="111"/>
      <c r="D857" s="111"/>
    </row>
    <row r="858" spans="3:4" ht="12.75">
      <c r="C858" s="111"/>
      <c r="D858" s="111"/>
    </row>
    <row r="859" spans="3:4" ht="12.75">
      <c r="C859" s="111"/>
      <c r="D859" s="111"/>
    </row>
    <row r="860" spans="3:4" ht="12.75">
      <c r="C860" s="111"/>
      <c r="D860" s="111"/>
    </row>
    <row r="861" spans="3:4" ht="12.75">
      <c r="C861" s="111"/>
      <c r="D861" s="111"/>
    </row>
    <row r="862" spans="3:4" ht="12.75">
      <c r="C862" s="111"/>
      <c r="D862" s="111"/>
    </row>
    <row r="863" spans="3:4" ht="12.75">
      <c r="C863" s="111"/>
      <c r="D863" s="111"/>
    </row>
    <row r="864" spans="3:4" ht="12.75">
      <c r="C864" s="111"/>
      <c r="D864" s="111"/>
    </row>
    <row r="865" spans="3:4" ht="12.75">
      <c r="C865" s="111"/>
      <c r="D865" s="111"/>
    </row>
    <row r="866" spans="3:4" ht="12.75">
      <c r="C866" s="111"/>
      <c r="D866" s="111"/>
    </row>
    <row r="867" spans="3:4" ht="12.75">
      <c r="C867" s="111"/>
      <c r="D867" s="111"/>
    </row>
    <row r="868" spans="3:4" ht="12.75">
      <c r="C868" s="111"/>
      <c r="D868" s="111"/>
    </row>
    <row r="869" spans="3:4" ht="12.75">
      <c r="C869" s="111"/>
      <c r="D869" s="111"/>
    </row>
    <row r="870" spans="3:4" ht="12.75">
      <c r="C870" s="111"/>
      <c r="D870" s="111"/>
    </row>
    <row r="871" spans="3:4" ht="12.75">
      <c r="C871" s="111"/>
      <c r="D871" s="111"/>
    </row>
    <row r="872" spans="3:4" ht="12.75">
      <c r="C872" s="111"/>
      <c r="D872" s="111"/>
    </row>
    <row r="873" spans="3:4" ht="12.75">
      <c r="C873" s="111"/>
      <c r="D873" s="111"/>
    </row>
    <row r="874" spans="3:4" ht="12.75">
      <c r="C874" s="111"/>
      <c r="D874" s="111"/>
    </row>
    <row r="875" spans="3:4" ht="12.75">
      <c r="C875" s="111"/>
      <c r="D875" s="111"/>
    </row>
    <row r="876" spans="3:4" ht="12.75">
      <c r="C876" s="111"/>
      <c r="D876" s="111"/>
    </row>
    <row r="877" spans="3:4" ht="12.75">
      <c r="C877" s="111"/>
      <c r="D877" s="111"/>
    </row>
    <row r="878" spans="3:4" ht="12.75">
      <c r="C878" s="111"/>
      <c r="D878" s="111"/>
    </row>
    <row r="879" spans="3:4" ht="12.75">
      <c r="C879" s="111"/>
      <c r="D879" s="111"/>
    </row>
    <row r="880" spans="3:4" ht="12.75">
      <c r="C880" s="111"/>
      <c r="D880" s="111"/>
    </row>
    <row r="881" spans="3:4" ht="12.75">
      <c r="C881" s="111"/>
      <c r="D881" s="111"/>
    </row>
    <row r="882" spans="3:4" ht="12.75">
      <c r="C882" s="111"/>
      <c r="D882" s="111"/>
    </row>
    <row r="883" spans="3:4" ht="12.75">
      <c r="C883" s="111"/>
      <c r="D883" s="111"/>
    </row>
    <row r="884" spans="3:4" ht="12.75">
      <c r="C884" s="111"/>
      <c r="D884" s="111"/>
    </row>
    <row r="885" spans="3:4" ht="12.75">
      <c r="C885" s="111"/>
      <c r="D885" s="111"/>
    </row>
    <row r="886" spans="3:4" ht="12.75">
      <c r="C886" s="111"/>
      <c r="D886" s="111"/>
    </row>
    <row r="887" spans="3:4" ht="12.75">
      <c r="C887" s="111"/>
      <c r="D887" s="111"/>
    </row>
    <row r="888" spans="3:4" ht="12.75">
      <c r="C888" s="111"/>
      <c r="D888" s="111"/>
    </row>
    <row r="889" spans="3:4" ht="12.75">
      <c r="C889" s="111"/>
      <c r="D889" s="111"/>
    </row>
    <row r="890" spans="3:4" ht="12.75">
      <c r="C890" s="111"/>
      <c r="D890" s="111"/>
    </row>
    <row r="891" spans="3:4" ht="12.75">
      <c r="C891" s="111"/>
      <c r="D891" s="111"/>
    </row>
    <row r="892" spans="3:4" ht="12.75">
      <c r="C892" s="111"/>
      <c r="D892" s="111"/>
    </row>
    <row r="893" spans="3:4" ht="12.75">
      <c r="C893" s="111"/>
      <c r="D893" s="111"/>
    </row>
    <row r="894" spans="3:4" ht="12.75">
      <c r="C894" s="111"/>
      <c r="D894" s="111"/>
    </row>
    <row r="895" spans="3:4" ht="12.75">
      <c r="C895" s="111"/>
      <c r="D895" s="111"/>
    </row>
    <row r="896" spans="3:4" ht="12.75">
      <c r="C896" s="111"/>
      <c r="D896" s="111"/>
    </row>
    <row r="897" spans="3:4" ht="12.75">
      <c r="C897" s="111"/>
      <c r="D897" s="111"/>
    </row>
    <row r="898" spans="3:4" ht="12.75">
      <c r="C898" s="111"/>
      <c r="D898" s="111"/>
    </row>
    <row r="899" spans="3:4" ht="12.75">
      <c r="C899" s="111"/>
      <c r="D899" s="111"/>
    </row>
    <row r="900" spans="3:4" ht="12.75">
      <c r="C900" s="111"/>
      <c r="D900" s="111"/>
    </row>
    <row r="901" spans="3:4" ht="12.75">
      <c r="C901" s="111"/>
      <c r="D901" s="111"/>
    </row>
    <row r="902" spans="3:4" ht="12.75">
      <c r="C902" s="111"/>
      <c r="D902" s="111"/>
    </row>
    <row r="903" spans="3:4" ht="12.75">
      <c r="C903" s="111"/>
      <c r="D903" s="111"/>
    </row>
    <row r="904" spans="3:4" ht="12.75">
      <c r="C904" s="111"/>
      <c r="D904" s="111"/>
    </row>
    <row r="905" spans="3:4" ht="12.75">
      <c r="C905" s="111"/>
      <c r="D905" s="111"/>
    </row>
    <row r="906" spans="3:4" ht="12.75">
      <c r="C906" s="111"/>
      <c r="D906" s="111"/>
    </row>
    <row r="907" spans="3:4" ht="12.75">
      <c r="C907" s="111"/>
      <c r="D907" s="111"/>
    </row>
    <row r="908" spans="3:4" ht="12.75">
      <c r="C908" s="111"/>
      <c r="D908" s="111"/>
    </row>
    <row r="909" spans="3:4" ht="12.75">
      <c r="C909" s="111"/>
      <c r="D909" s="111"/>
    </row>
    <row r="910" spans="3:4" ht="12.75">
      <c r="C910" s="111"/>
      <c r="D910" s="111"/>
    </row>
    <row r="911" spans="3:4" ht="12.75">
      <c r="C911" s="111"/>
      <c r="D911" s="111"/>
    </row>
    <row r="912" spans="3:4" ht="12.75">
      <c r="C912" s="111"/>
      <c r="D912" s="111"/>
    </row>
    <row r="913" spans="3:4" ht="12.75">
      <c r="C913" s="111"/>
      <c r="D913" s="111"/>
    </row>
    <row r="914" spans="3:4" ht="12.75">
      <c r="C914" s="111"/>
      <c r="D914" s="111"/>
    </row>
    <row r="915" spans="3:4" ht="12.75">
      <c r="C915" s="111"/>
      <c r="D915" s="111"/>
    </row>
    <row r="916" spans="3:4" ht="12.75">
      <c r="C916" s="111"/>
      <c r="D916" s="111"/>
    </row>
    <row r="917" spans="3:4" ht="12.75">
      <c r="C917" s="111"/>
      <c r="D917" s="111"/>
    </row>
    <row r="918" spans="3:4" ht="12.75">
      <c r="C918" s="111"/>
      <c r="D918" s="111"/>
    </row>
    <row r="919" spans="3:4" ht="12.75">
      <c r="C919" s="111"/>
      <c r="D919" s="111"/>
    </row>
    <row r="920" spans="3:4" ht="12.75">
      <c r="C920" s="111"/>
      <c r="D920" s="111"/>
    </row>
    <row r="921" spans="3:4" ht="12.75">
      <c r="C921" s="111"/>
      <c r="D921" s="111"/>
    </row>
    <row r="922" spans="3:4" ht="12.75">
      <c r="C922" s="111"/>
      <c r="D922" s="111"/>
    </row>
    <row r="923" spans="3:4" ht="12.75">
      <c r="C923" s="111"/>
      <c r="D923" s="111"/>
    </row>
    <row r="924" spans="3:4" ht="12.75">
      <c r="C924" s="111"/>
      <c r="D924" s="111"/>
    </row>
    <row r="925" spans="3:4" ht="12.75">
      <c r="C925" s="111"/>
      <c r="D925" s="111"/>
    </row>
    <row r="926" spans="3:4" ht="12.75">
      <c r="C926" s="111"/>
      <c r="D926" s="111"/>
    </row>
    <row r="927" spans="3:4" ht="12.75">
      <c r="C927" s="111"/>
      <c r="D927" s="111"/>
    </row>
    <row r="928" spans="3:4" ht="12.75">
      <c r="C928" s="111"/>
      <c r="D928" s="111"/>
    </row>
    <row r="929" spans="3:4" ht="12.75">
      <c r="C929" s="111"/>
      <c r="D929" s="111"/>
    </row>
    <row r="930" spans="3:4" ht="12.75">
      <c r="C930" s="111"/>
      <c r="D930" s="111"/>
    </row>
    <row r="931" spans="3:4" ht="12.75">
      <c r="C931" s="111"/>
      <c r="D931" s="111"/>
    </row>
    <row r="932" spans="3:4" ht="12.75">
      <c r="C932" s="111"/>
      <c r="D932" s="111"/>
    </row>
    <row r="933" spans="3:4" ht="12.75">
      <c r="C933" s="111"/>
      <c r="D933" s="111"/>
    </row>
    <row r="934" spans="3:4" ht="12.75">
      <c r="C934" s="111"/>
      <c r="D934" s="111"/>
    </row>
    <row r="935" spans="3:4" ht="12.75">
      <c r="C935" s="111"/>
      <c r="D935" s="111"/>
    </row>
    <row r="936" spans="3:4" ht="12.75">
      <c r="C936" s="111"/>
      <c r="D936" s="111"/>
    </row>
    <row r="937" spans="3:4" ht="12.75">
      <c r="C937" s="111"/>
      <c r="D937" s="111"/>
    </row>
    <row r="938" spans="3:4" ht="12.75">
      <c r="C938" s="111"/>
      <c r="D938" s="111"/>
    </row>
    <row r="939" spans="3:4" ht="12.75">
      <c r="C939" s="111"/>
      <c r="D939" s="111"/>
    </row>
    <row r="940" spans="3:4" ht="12.75">
      <c r="C940" s="111"/>
      <c r="D940" s="111"/>
    </row>
    <row r="941" spans="3:4" ht="12.75">
      <c r="C941" s="111"/>
      <c r="D941" s="111"/>
    </row>
    <row r="942" spans="3:4" ht="12.75">
      <c r="C942" s="111"/>
      <c r="D942" s="111"/>
    </row>
    <row r="943" spans="3:4" ht="12.75">
      <c r="C943" s="111"/>
      <c r="D943" s="111"/>
    </row>
    <row r="944" spans="3:4" ht="12.75">
      <c r="C944" s="111"/>
      <c r="D944" s="111"/>
    </row>
    <row r="945" spans="3:4" ht="12.75">
      <c r="C945" s="111"/>
      <c r="D945" s="111"/>
    </row>
    <row r="946" spans="3:4" ht="12.75">
      <c r="C946" s="111"/>
      <c r="D946" s="111"/>
    </row>
    <row r="947" spans="3:4" ht="12.75">
      <c r="C947" s="111"/>
      <c r="D947" s="111"/>
    </row>
    <row r="948" spans="3:4" ht="12.75">
      <c r="C948" s="111"/>
      <c r="D948" s="111"/>
    </row>
    <row r="949" spans="3:4" ht="12.75">
      <c r="C949" s="111"/>
      <c r="D949" s="111"/>
    </row>
    <row r="950" spans="3:4" ht="12.75">
      <c r="C950" s="111"/>
      <c r="D950" s="111"/>
    </row>
    <row r="951" spans="3:4" ht="12.75">
      <c r="C951" s="111"/>
      <c r="D951" s="111"/>
    </row>
    <row r="952" spans="3:4" ht="12.75">
      <c r="C952" s="111"/>
      <c r="D952" s="111"/>
    </row>
    <row r="953" spans="3:4" ht="12.75">
      <c r="C953" s="111"/>
      <c r="D953" s="111"/>
    </row>
    <row r="954" spans="3:4" ht="12.75">
      <c r="C954" s="111"/>
      <c r="D954" s="111"/>
    </row>
    <row r="955" spans="3:4" ht="12.75">
      <c r="C955" s="111"/>
      <c r="D955" s="111"/>
    </row>
    <row r="956" spans="3:4" ht="12.75">
      <c r="C956" s="111"/>
      <c r="D956" s="111"/>
    </row>
    <row r="957" spans="3:4" ht="12.75">
      <c r="C957" s="111"/>
      <c r="D957" s="111"/>
    </row>
    <row r="958" spans="3:4" ht="12.75">
      <c r="C958" s="111"/>
      <c r="D958" s="111"/>
    </row>
    <row r="959" spans="3:4" ht="12.75">
      <c r="C959" s="111"/>
      <c r="D959" s="111"/>
    </row>
    <row r="960" spans="3:4" ht="12.75">
      <c r="C960" s="111"/>
      <c r="D960" s="111"/>
    </row>
    <row r="961" spans="3:4" ht="12.75">
      <c r="C961" s="111"/>
      <c r="D961" s="111"/>
    </row>
    <row r="962" spans="3:4" ht="12.75">
      <c r="C962" s="111"/>
      <c r="D962" s="111"/>
    </row>
    <row r="963" spans="3:4" ht="12.75">
      <c r="C963" s="111"/>
      <c r="D963" s="111"/>
    </row>
    <row r="964" spans="3:4" ht="12.75">
      <c r="C964" s="111"/>
      <c r="D964" s="111"/>
    </row>
    <row r="965" spans="3:4" ht="12.75">
      <c r="C965" s="111"/>
      <c r="D965" s="111"/>
    </row>
    <row r="966" spans="3:4" ht="12.75">
      <c r="C966" s="111"/>
      <c r="D966" s="111"/>
    </row>
    <row r="967" spans="3:4" ht="12.75">
      <c r="C967" s="111"/>
      <c r="D967" s="111"/>
    </row>
    <row r="968" spans="3:4" ht="12.75">
      <c r="C968" s="111"/>
      <c r="D968" s="111"/>
    </row>
    <row r="969" spans="3:4" ht="12.75">
      <c r="C969" s="111"/>
      <c r="D969" s="111"/>
    </row>
    <row r="970" spans="3:4" ht="12.75">
      <c r="C970" s="111"/>
      <c r="D970" s="111"/>
    </row>
    <row r="971" spans="3:4" ht="12.75">
      <c r="C971" s="111"/>
      <c r="D971" s="111"/>
    </row>
    <row r="972" spans="3:4" ht="12.75">
      <c r="C972" s="111"/>
      <c r="D972" s="111"/>
    </row>
    <row r="973" spans="3:4" ht="12.75">
      <c r="C973" s="111"/>
      <c r="D973" s="111"/>
    </row>
    <row r="974" spans="3:4" ht="12.75">
      <c r="C974" s="111"/>
      <c r="D974" s="111"/>
    </row>
    <row r="975" spans="3:4" ht="12.75">
      <c r="C975" s="111"/>
      <c r="D975" s="111"/>
    </row>
    <row r="976" spans="3:4" ht="12.75">
      <c r="C976" s="111"/>
      <c r="D976" s="111"/>
    </row>
    <row r="977" spans="3:4" ht="12.75">
      <c r="C977" s="111"/>
      <c r="D977" s="111"/>
    </row>
    <row r="978" spans="3:4" ht="12.75">
      <c r="C978" s="111"/>
      <c r="D978" s="111"/>
    </row>
    <row r="979" spans="3:4" ht="12.75">
      <c r="C979" s="111"/>
      <c r="D979" s="111"/>
    </row>
    <row r="980" spans="3:4" ht="12.75">
      <c r="C980" s="111"/>
      <c r="D980" s="111"/>
    </row>
    <row r="981" spans="3:4" ht="12.75">
      <c r="C981" s="111"/>
      <c r="D981" s="111"/>
    </row>
    <row r="982" spans="3:4" ht="12.75">
      <c r="C982" s="111"/>
      <c r="D982" s="111"/>
    </row>
    <row r="983" spans="3:4" ht="12.75">
      <c r="C983" s="111"/>
      <c r="D983" s="111"/>
    </row>
    <row r="984" spans="3:4" ht="12.75">
      <c r="C984" s="111"/>
      <c r="D984" s="111"/>
    </row>
    <row r="985" spans="3:4" ht="12.75">
      <c r="C985" s="111"/>
      <c r="D985" s="111"/>
    </row>
    <row r="986" spans="3:4" ht="12.75">
      <c r="C986" s="111"/>
      <c r="D986" s="111"/>
    </row>
    <row r="987" spans="3:4" ht="12.75">
      <c r="C987" s="111"/>
      <c r="D987" s="111"/>
    </row>
    <row r="988" spans="3:4" ht="12.75">
      <c r="C988" s="111"/>
      <c r="D988" s="111"/>
    </row>
    <row r="989" spans="3:4" ht="12.75">
      <c r="C989" s="111"/>
      <c r="D989" s="111"/>
    </row>
    <row r="990" spans="3:4" ht="12.75">
      <c r="C990" s="111"/>
      <c r="D990" s="111"/>
    </row>
    <row r="991" spans="3:4" ht="12.75">
      <c r="C991" s="111"/>
      <c r="D991" s="111"/>
    </row>
    <row r="992" spans="3:4" ht="12.75">
      <c r="C992" s="111"/>
      <c r="D992" s="111"/>
    </row>
    <row r="993" spans="3:4" ht="12.75">
      <c r="C993" s="111"/>
      <c r="D993" s="111"/>
    </row>
    <row r="994" spans="3:4" ht="12.75">
      <c r="C994" s="111"/>
      <c r="D994" s="111"/>
    </row>
    <row r="995" spans="3:4" ht="12.75">
      <c r="C995" s="111"/>
      <c r="D995" s="111"/>
    </row>
    <row r="996" spans="3:4" ht="12.75">
      <c r="C996" s="111"/>
      <c r="D996" s="111"/>
    </row>
    <row r="997" spans="3:4" ht="12.75">
      <c r="C997" s="111"/>
      <c r="D997" s="111"/>
    </row>
    <row r="998" spans="3:4" ht="12.75">
      <c r="C998" s="111"/>
      <c r="D998" s="111"/>
    </row>
    <row r="999" spans="3:4" ht="12.75">
      <c r="C999" s="111"/>
      <c r="D999" s="111"/>
    </row>
    <row r="1000" spans="3:4" ht="12.75">
      <c r="C1000" s="111"/>
      <c r="D1000" s="111"/>
    </row>
    <row r="1001" spans="3:4" ht="12.75">
      <c r="C1001" s="111"/>
      <c r="D1001" s="11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A86E8"/>
  </sheetPr>
  <dimension ref="A1:L38"/>
  <sheetViews>
    <sheetView workbookViewId="0">
      <selection sqref="A1:G1"/>
    </sheetView>
  </sheetViews>
  <sheetFormatPr baseColWidth="10" defaultColWidth="14.42578125" defaultRowHeight="15.75" customHeight="1"/>
  <cols>
    <col min="1" max="1" width="35.28515625" customWidth="1"/>
    <col min="2" max="2" width="11.28515625" customWidth="1"/>
    <col min="3" max="3" width="6.28515625" customWidth="1"/>
    <col min="4" max="4" width="12.28515625" customWidth="1"/>
    <col min="5" max="5" width="10.28515625" customWidth="1"/>
    <col min="6" max="6" width="12.28515625" customWidth="1"/>
    <col min="7" max="7" width="11.28515625" customWidth="1"/>
    <col min="10" max="10" width="23.5703125" customWidth="1"/>
    <col min="11" max="11" width="20.140625" customWidth="1"/>
  </cols>
  <sheetData>
    <row r="1" spans="1:12" ht="15.75" customHeight="1">
      <c r="A1" s="239" t="s">
        <v>168</v>
      </c>
      <c r="B1" s="225"/>
      <c r="C1" s="225"/>
      <c r="D1" s="225"/>
      <c r="E1" s="225"/>
      <c r="F1" s="225"/>
      <c r="G1" s="225"/>
      <c r="H1" s="197" t="s">
        <v>169</v>
      </c>
    </row>
    <row r="2" spans="1:12" ht="15.75" customHeight="1">
      <c r="A2" s="240" t="s">
        <v>170</v>
      </c>
      <c r="B2" s="225"/>
      <c r="C2" s="225"/>
      <c r="D2" s="225"/>
      <c r="E2" s="225"/>
      <c r="F2" s="225"/>
      <c r="G2" s="225"/>
    </row>
    <row r="3" spans="1:12" ht="15.75" customHeight="1">
      <c r="A3" s="198"/>
      <c r="B3" s="198"/>
      <c r="C3" s="198"/>
      <c r="D3" s="198"/>
      <c r="E3" s="198"/>
      <c r="F3" s="198"/>
      <c r="G3" s="198"/>
    </row>
    <row r="4" spans="1:12" ht="15.75" customHeight="1">
      <c r="A4" s="242"/>
      <c r="B4" s="241" t="s">
        <v>171</v>
      </c>
      <c r="C4" s="229"/>
      <c r="D4" s="241" t="s">
        <v>172</v>
      </c>
      <c r="E4" s="229"/>
      <c r="F4" s="241" t="s">
        <v>173</v>
      </c>
      <c r="G4" s="229"/>
    </row>
    <row r="5" spans="1:12" ht="15.75" customHeight="1">
      <c r="A5" s="238"/>
      <c r="B5" s="234">
        <v>2016</v>
      </c>
      <c r="C5" s="235"/>
      <c r="D5" s="234">
        <v>2017</v>
      </c>
      <c r="E5" s="235"/>
      <c r="F5" s="234">
        <v>2018</v>
      </c>
      <c r="G5" s="235"/>
    </row>
    <row r="6" spans="1:12" ht="15.75" customHeight="1">
      <c r="A6" s="85" t="s">
        <v>174</v>
      </c>
      <c r="B6" s="202"/>
      <c r="C6" s="204"/>
      <c r="D6" s="202"/>
      <c r="E6" s="204"/>
      <c r="F6" s="202"/>
      <c r="G6" s="204"/>
    </row>
    <row r="7" spans="1:12" ht="15.75" customHeight="1">
      <c r="A7" s="85" t="s">
        <v>175</v>
      </c>
      <c r="B7" s="202"/>
      <c r="C7" s="204"/>
      <c r="D7" s="202"/>
      <c r="E7" s="204"/>
      <c r="F7" s="202"/>
      <c r="G7" s="204"/>
      <c r="I7" s="236" t="s">
        <v>176</v>
      </c>
      <c r="J7" s="85"/>
      <c r="K7" s="206"/>
      <c r="L7" s="207"/>
    </row>
    <row r="8" spans="1:12" ht="15.75" customHeight="1">
      <c r="A8" s="208" t="s">
        <v>177</v>
      </c>
      <c r="B8" s="209">
        <f>B6-B7</f>
        <v>0</v>
      </c>
      <c r="C8" s="210"/>
      <c r="D8" s="209">
        <f>D6-D7</f>
        <v>0</v>
      </c>
      <c r="E8" s="210"/>
      <c r="F8" s="209">
        <f>F6-F7</f>
        <v>0</v>
      </c>
      <c r="G8" s="210"/>
      <c r="I8" s="237"/>
      <c r="J8" s="85"/>
      <c r="K8" s="206"/>
      <c r="L8" s="207"/>
    </row>
    <row r="9" spans="1:12" ht="15.75" customHeight="1">
      <c r="A9" s="85" t="s">
        <v>178</v>
      </c>
      <c r="B9" s="206">
        <f>'SUIVI D''ACTIVITE'!H5</f>
        <v>0</v>
      </c>
      <c r="C9" s="204"/>
      <c r="D9" s="206"/>
      <c r="E9" s="204"/>
      <c r="F9" s="206"/>
      <c r="G9" s="204"/>
      <c r="I9" s="237"/>
      <c r="J9" s="85"/>
      <c r="K9" s="206"/>
      <c r="L9" s="207"/>
    </row>
    <row r="10" spans="1:12" ht="15.75" customHeight="1">
      <c r="A10" s="85" t="s">
        <v>179</v>
      </c>
      <c r="B10" s="206"/>
      <c r="C10" s="204"/>
      <c r="D10" s="206"/>
      <c r="E10" s="204"/>
      <c r="F10" s="206"/>
      <c r="G10" s="204"/>
      <c r="I10" s="237"/>
      <c r="J10" s="85"/>
      <c r="K10" s="206"/>
      <c r="L10" s="207"/>
    </row>
    <row r="11" spans="1:12" ht="15.75" customHeight="1">
      <c r="A11" s="85" t="s">
        <v>180</v>
      </c>
      <c r="B11" s="206"/>
      <c r="C11" s="204"/>
      <c r="D11" s="206"/>
      <c r="E11" s="204"/>
      <c r="F11" s="206"/>
      <c r="G11" s="204"/>
      <c r="I11" s="237"/>
      <c r="J11" s="85"/>
      <c r="K11" s="206"/>
      <c r="L11" s="207"/>
    </row>
    <row r="12" spans="1:12" ht="15.75" customHeight="1">
      <c r="A12" s="85" t="s">
        <v>181</v>
      </c>
      <c r="B12" s="206"/>
      <c r="C12" s="204"/>
      <c r="D12" s="206"/>
      <c r="E12" s="204"/>
      <c r="F12" s="206"/>
      <c r="G12" s="204"/>
      <c r="I12" s="237"/>
      <c r="J12" s="85"/>
      <c r="K12" s="206"/>
      <c r="L12" s="207"/>
    </row>
    <row r="13" spans="1:12" ht="15.75" customHeight="1">
      <c r="A13" s="85" t="s">
        <v>182</v>
      </c>
      <c r="B13" s="206"/>
      <c r="C13" s="204"/>
      <c r="D13" s="206"/>
      <c r="E13" s="204"/>
      <c r="F13" s="206"/>
      <c r="G13" s="204"/>
      <c r="I13" s="238"/>
      <c r="J13" s="211" t="s">
        <v>102</v>
      </c>
      <c r="K13" s="212">
        <f t="shared" ref="K13:L13" si="0">SUM(K7:K12)</f>
        <v>0</v>
      </c>
      <c r="L13" s="213">
        <f t="shared" si="0"/>
        <v>0</v>
      </c>
    </row>
    <row r="14" spans="1:12" ht="15.75" customHeight="1">
      <c r="A14" s="208" t="s">
        <v>183</v>
      </c>
      <c r="B14" s="209">
        <f>SUM(B8:B13)</f>
        <v>0</v>
      </c>
      <c r="C14" s="210"/>
      <c r="D14" s="209">
        <f>SUM(D8:D13)</f>
        <v>0</v>
      </c>
      <c r="E14" s="210"/>
      <c r="F14" s="209">
        <f>SUM(F8:F13)</f>
        <v>0</v>
      </c>
      <c r="G14" s="210"/>
    </row>
    <row r="15" spans="1:12" ht="15.75" customHeight="1">
      <c r="A15" s="85" t="s">
        <v>184</v>
      </c>
      <c r="B15" s="206">
        <f>'SUIVI D''ACTIVITE'!D20</f>
        <v>0</v>
      </c>
      <c r="C15" s="204"/>
      <c r="D15" s="206"/>
      <c r="E15" s="204"/>
      <c r="F15" s="206"/>
      <c r="G15" s="204"/>
    </row>
    <row r="16" spans="1:12" ht="15.75" customHeight="1">
      <c r="A16" s="85" t="s">
        <v>185</v>
      </c>
      <c r="B16" s="206">
        <f>'SUIVI D''ACTIVITE'!D4+'SUIVI D''ACTIVITE'!D12</f>
        <v>0</v>
      </c>
      <c r="C16" s="204"/>
      <c r="D16" s="206"/>
      <c r="E16" s="204"/>
      <c r="F16" s="206"/>
      <c r="G16" s="204"/>
      <c r="I16" s="236" t="s">
        <v>186</v>
      </c>
      <c r="J16" s="17" t="s">
        <v>131</v>
      </c>
      <c r="K16" s="214">
        <f>SUMIF('SUIVI ENCAISSEMENT'!D:D,J16,'SUIVI ENCAISSEMENT'!J:J)</f>
        <v>0</v>
      </c>
      <c r="L16" s="207" t="e">
        <f t="shared" ref="L16:L20" si="1">K16/$K$22</f>
        <v>#DIV/0!</v>
      </c>
    </row>
    <row r="17" spans="1:12" ht="15.75" customHeight="1">
      <c r="A17" s="85" t="s">
        <v>187</v>
      </c>
      <c r="B17" s="206">
        <f>'SUIVI D''ACTIVITE'!D22+'SUIVI D''ACTIVITE'!D25+'SUIVI D''ACTIVITE'!D32+'SUIVI D''ACTIVITE'!D38</f>
        <v>0</v>
      </c>
      <c r="C17" s="204"/>
      <c r="D17" s="206"/>
      <c r="E17" s="204"/>
      <c r="F17" s="206"/>
      <c r="G17" s="204"/>
      <c r="I17" s="237"/>
      <c r="J17" s="17" t="s">
        <v>157</v>
      </c>
      <c r="K17" s="214">
        <f>SUMIF('SUIVI ENCAISSEMENT'!D:D,J17,'SUIVI ENCAISSEMENT'!J:J)</f>
        <v>0</v>
      </c>
      <c r="L17" s="207" t="e">
        <f t="shared" si="1"/>
        <v>#DIV/0!</v>
      </c>
    </row>
    <row r="18" spans="1:12" ht="15.75" customHeight="1">
      <c r="A18" s="208" t="s">
        <v>188</v>
      </c>
      <c r="B18" s="209">
        <f>B14-B15-B16-B17</f>
        <v>0</v>
      </c>
      <c r="C18" s="210"/>
      <c r="D18" s="209">
        <f>D14-D15-D16-D17</f>
        <v>0</v>
      </c>
      <c r="E18" s="210"/>
      <c r="F18" s="209">
        <f>F14-F15-F16-F17</f>
        <v>0</v>
      </c>
      <c r="G18" s="210"/>
      <c r="I18" s="237"/>
      <c r="J18" s="17" t="s">
        <v>158</v>
      </c>
      <c r="K18" s="214">
        <f>SUMIF('SUIVI ENCAISSEMENT'!D:D,J18,'SUIVI ENCAISSEMENT'!J:J)</f>
        <v>0</v>
      </c>
      <c r="L18" s="207" t="e">
        <f t="shared" si="1"/>
        <v>#DIV/0!</v>
      </c>
    </row>
    <row r="19" spans="1:12" ht="15.75" customHeight="1">
      <c r="A19" s="85" t="s">
        <v>189</v>
      </c>
      <c r="B19" s="206"/>
      <c r="C19" s="204"/>
      <c r="D19" s="206"/>
      <c r="E19" s="204"/>
      <c r="F19" s="206"/>
      <c r="G19" s="204"/>
      <c r="I19" s="237"/>
      <c r="J19" s="17" t="s">
        <v>147</v>
      </c>
      <c r="K19" s="214">
        <f>SUMIF('SUIVI ENCAISSEMENT'!D:D,J19,'SUIVI ENCAISSEMENT'!J:J)</f>
        <v>0</v>
      </c>
      <c r="L19" s="207" t="e">
        <f t="shared" si="1"/>
        <v>#DIV/0!</v>
      </c>
    </row>
    <row r="20" spans="1:12" ht="15.75" customHeight="1">
      <c r="A20" s="85" t="s">
        <v>190</v>
      </c>
      <c r="B20" s="206"/>
      <c r="C20" s="204"/>
      <c r="D20" s="206"/>
      <c r="E20" s="204"/>
      <c r="F20" s="206"/>
      <c r="G20" s="204"/>
      <c r="I20" s="237"/>
      <c r="J20" s="17" t="s">
        <v>152</v>
      </c>
      <c r="K20" s="214">
        <f>SUMIF('SUIVI ENCAISSEMENT'!D:D,J20,'SUIVI ENCAISSEMENT'!J:J)</f>
        <v>0</v>
      </c>
      <c r="L20" s="207" t="e">
        <f t="shared" si="1"/>
        <v>#DIV/0!</v>
      </c>
    </row>
    <row r="21" spans="1:12" ht="15.75" customHeight="1">
      <c r="A21" s="85" t="s">
        <v>191</v>
      </c>
      <c r="B21" s="206"/>
      <c r="C21" s="204"/>
      <c r="D21" s="206"/>
      <c r="E21" s="204"/>
      <c r="F21" s="206"/>
      <c r="G21" s="204"/>
      <c r="I21" s="237"/>
      <c r="K21" s="214"/>
      <c r="L21" s="207"/>
    </row>
    <row r="22" spans="1:12" ht="15.75" customHeight="1">
      <c r="A22" s="85" t="s">
        <v>192</v>
      </c>
      <c r="B22" s="206">
        <f>'SUIVI D''ACTIVITE'!D48</f>
        <v>0</v>
      </c>
      <c r="C22" s="204"/>
      <c r="D22" s="206"/>
      <c r="E22" s="204"/>
      <c r="F22" s="206"/>
      <c r="G22" s="204"/>
      <c r="I22" s="238"/>
      <c r="J22" s="211" t="s">
        <v>102</v>
      </c>
      <c r="K22" s="215">
        <f t="shared" ref="K22:L22" si="2">SUM(K16:K21)</f>
        <v>0</v>
      </c>
      <c r="L22" s="213" t="e">
        <f t="shared" si="2"/>
        <v>#DIV/0!</v>
      </c>
    </row>
    <row r="23" spans="1:12" ht="15.75" customHeight="1">
      <c r="A23" s="208" t="s">
        <v>193</v>
      </c>
      <c r="B23" s="209">
        <f>B18+B19+B20-B21-B22</f>
        <v>0</v>
      </c>
      <c r="C23" s="216" t="e">
        <f>B23/B14</f>
        <v>#DIV/0!</v>
      </c>
      <c r="D23" s="209">
        <f>D18+D19+D20-D21-D22</f>
        <v>0</v>
      </c>
      <c r="E23" s="216" t="e">
        <f>D23/D14</f>
        <v>#DIV/0!</v>
      </c>
      <c r="F23" s="209">
        <f>F18+F19+F20-F21-F22</f>
        <v>0</v>
      </c>
      <c r="G23" s="216" t="e">
        <f>F23/F14</f>
        <v>#DIV/0!</v>
      </c>
    </row>
    <row r="24" spans="1:12" ht="15.75" customHeight="1">
      <c r="A24" s="85" t="s">
        <v>194</v>
      </c>
      <c r="B24" s="206"/>
      <c r="C24" s="204"/>
      <c r="D24" s="206"/>
      <c r="E24" s="204"/>
      <c r="F24" s="206"/>
      <c r="G24" s="204"/>
    </row>
    <row r="25" spans="1:12" ht="15.75" customHeight="1">
      <c r="A25" s="85" t="s">
        <v>195</v>
      </c>
      <c r="B25" s="206"/>
      <c r="C25" s="204"/>
      <c r="D25" s="206"/>
      <c r="E25" s="204"/>
      <c r="F25" s="206"/>
      <c r="G25" s="204"/>
    </row>
    <row r="26" spans="1:12" ht="15.75" customHeight="1">
      <c r="A26" s="85" t="s">
        <v>196</v>
      </c>
      <c r="B26" s="206"/>
      <c r="C26" s="204"/>
      <c r="D26" s="206"/>
      <c r="E26" s="204"/>
      <c r="F26" s="206"/>
      <c r="G26" s="204"/>
    </row>
    <row r="27" spans="1:12" ht="15.75" customHeight="1">
      <c r="A27" s="85" t="s">
        <v>197</v>
      </c>
      <c r="B27" s="206"/>
      <c r="C27" s="204"/>
      <c r="D27" s="206"/>
      <c r="E27" s="204"/>
      <c r="F27" s="206"/>
      <c r="G27" s="204"/>
    </row>
    <row r="28" spans="1:12" ht="15.75" customHeight="1">
      <c r="A28" s="85" t="s">
        <v>198</v>
      </c>
      <c r="B28" s="85"/>
      <c r="C28" s="204"/>
      <c r="D28" s="206"/>
      <c r="E28" s="204"/>
      <c r="F28" s="206"/>
      <c r="G28" s="204"/>
    </row>
    <row r="29" spans="1:12" ht="15.75" customHeight="1">
      <c r="A29" s="208" t="s">
        <v>199</v>
      </c>
      <c r="B29" s="209">
        <f>B23+B24+B25+B26-B27-B28</f>
        <v>0</v>
      </c>
      <c r="C29" s="210"/>
      <c r="D29" s="209">
        <f>D23+D24+D25+D26-D27-D28</f>
        <v>0</v>
      </c>
      <c r="E29" s="210"/>
      <c r="F29" s="209">
        <f>F23+F24+F25+F26-F27-F28</f>
        <v>0</v>
      </c>
      <c r="G29" s="210"/>
    </row>
    <row r="30" spans="1:12" ht="15.75" customHeight="1">
      <c r="A30" s="85" t="s">
        <v>200</v>
      </c>
      <c r="B30" s="204"/>
      <c r="C30" s="204"/>
      <c r="D30" s="202"/>
      <c r="E30" s="204"/>
      <c r="F30" s="202"/>
      <c r="G30" s="204"/>
    </row>
    <row r="31" spans="1:12" ht="15.75" customHeight="1">
      <c r="A31" s="208" t="s">
        <v>201</v>
      </c>
      <c r="B31" s="209">
        <f>B29+B30</f>
        <v>0</v>
      </c>
      <c r="C31" s="210"/>
      <c r="D31" s="209">
        <f>D29+D30</f>
        <v>0</v>
      </c>
      <c r="E31" s="210"/>
      <c r="F31" s="209">
        <f>F29+F30</f>
        <v>0</v>
      </c>
      <c r="G31" s="210"/>
    </row>
    <row r="32" spans="1:12" ht="15.75" customHeight="1">
      <c r="A32" s="85" t="s">
        <v>202</v>
      </c>
      <c r="B32" s="204"/>
      <c r="C32" s="204"/>
      <c r="D32" s="202"/>
      <c r="E32" s="204"/>
      <c r="F32" s="202"/>
      <c r="G32" s="204"/>
    </row>
    <row r="33" spans="1:7" ht="15.75" customHeight="1">
      <c r="A33" s="85" t="s">
        <v>203</v>
      </c>
      <c r="B33" s="204"/>
      <c r="C33" s="204"/>
      <c r="D33" s="202"/>
      <c r="E33" s="204"/>
      <c r="F33" s="202"/>
      <c r="G33" s="204"/>
    </row>
    <row r="34" spans="1:7" ht="15.75" customHeight="1">
      <c r="A34" s="85" t="s">
        <v>204</v>
      </c>
      <c r="B34" s="85"/>
      <c r="C34" s="204"/>
      <c r="D34" s="206"/>
      <c r="E34" s="204"/>
      <c r="F34" s="206"/>
      <c r="G34" s="204"/>
    </row>
    <row r="35" spans="1:7" ht="15.75" customHeight="1">
      <c r="A35" s="208" t="s">
        <v>205</v>
      </c>
      <c r="B35" s="209">
        <f>B31+B32-B33-B34</f>
        <v>0</v>
      </c>
      <c r="C35" s="216" t="e">
        <f>B35/B14</f>
        <v>#DIV/0!</v>
      </c>
      <c r="D35" s="209">
        <f>D31+D32-D33-D34</f>
        <v>0</v>
      </c>
      <c r="E35" s="216" t="e">
        <f>D35/D14</f>
        <v>#DIV/0!</v>
      </c>
      <c r="F35" s="209">
        <f>F31+F32-F33-F34</f>
        <v>0</v>
      </c>
      <c r="G35" s="216" t="e">
        <f>F35/F14</f>
        <v>#DIV/0!</v>
      </c>
    </row>
    <row r="36" spans="1:7" ht="12.75">
      <c r="A36" s="198"/>
      <c r="B36" s="198"/>
      <c r="C36" s="198"/>
      <c r="D36" s="217"/>
      <c r="E36" s="198"/>
      <c r="F36" s="217"/>
      <c r="G36" s="198"/>
    </row>
    <row r="37" spans="1:7" ht="12.75">
      <c r="A37" s="198"/>
      <c r="B37" s="198"/>
      <c r="C37" s="198"/>
      <c r="D37" s="217"/>
      <c r="E37" s="198"/>
      <c r="F37" s="217"/>
      <c r="G37" s="198"/>
    </row>
    <row r="38" spans="1:7" ht="12.75">
      <c r="A38" s="218" t="s">
        <v>206</v>
      </c>
      <c r="B38" s="219">
        <f>B27+B35</f>
        <v>0</v>
      </c>
      <c r="C38" s="220"/>
      <c r="D38" s="219">
        <f>D27+D35</f>
        <v>0</v>
      </c>
      <c r="E38" s="220"/>
      <c r="F38" s="219">
        <f>F27+F35</f>
        <v>0</v>
      </c>
      <c r="G38" s="220"/>
    </row>
  </sheetData>
  <mergeCells count="11">
    <mergeCell ref="F5:G5"/>
    <mergeCell ref="I7:I13"/>
    <mergeCell ref="I16:I22"/>
    <mergeCell ref="A1:G1"/>
    <mergeCell ref="A2:G2"/>
    <mergeCell ref="F4:G4"/>
    <mergeCell ref="D4:E4"/>
    <mergeCell ref="B4:C4"/>
    <mergeCell ref="B5:C5"/>
    <mergeCell ref="A4:A5"/>
    <mergeCell ref="D5:E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PARAMETRAGE!$E$3:$E$9</xm:f>
          </x14:formula1>
          <xm:sqref>J16:J20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00"/>
  </sheetPr>
  <dimension ref="A1:R992"/>
  <sheetViews>
    <sheetView tabSelected="1" workbookViewId="0">
      <selection activeCell="C30" sqref="C30"/>
    </sheetView>
  </sheetViews>
  <sheetFormatPr baseColWidth="10" defaultColWidth="14.42578125" defaultRowHeight="15.75" customHeight="1"/>
  <cols>
    <col min="1" max="1" width="12.85546875" customWidth="1"/>
    <col min="2" max="2" width="12" customWidth="1"/>
    <col min="3" max="3" width="21.7109375" customWidth="1"/>
    <col min="4" max="4" width="36.7109375" customWidth="1"/>
    <col min="5" max="5" width="10.7109375" customWidth="1"/>
    <col min="6" max="6" width="13" customWidth="1"/>
    <col min="7" max="8" width="8.7109375" customWidth="1"/>
    <col min="9" max="9" width="11.85546875" customWidth="1"/>
    <col min="10" max="10" width="12.28515625" customWidth="1"/>
    <col min="11" max="11" width="11.28515625" customWidth="1"/>
    <col min="12" max="12" width="14.85546875" customWidth="1"/>
    <col min="15" max="15" width="15.7109375" customWidth="1"/>
  </cols>
  <sheetData>
    <row r="1" spans="1:18" ht="57.75" customHeight="1">
      <c r="A1" s="2" t="s">
        <v>0</v>
      </c>
      <c r="B1" s="4" t="s">
        <v>2</v>
      </c>
      <c r="C1" s="2" t="s">
        <v>4</v>
      </c>
      <c r="D1" s="2" t="s">
        <v>5</v>
      </c>
      <c r="E1" s="6" t="s">
        <v>6</v>
      </c>
      <c r="F1" s="6" t="s">
        <v>7</v>
      </c>
      <c r="G1" s="8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10"/>
      <c r="O1" s="10"/>
      <c r="P1" s="12"/>
      <c r="Q1" s="10"/>
      <c r="R1" s="10"/>
    </row>
    <row r="2" spans="1:18" ht="12.75">
      <c r="A2" s="14"/>
      <c r="B2" s="16"/>
      <c r="C2" s="14"/>
      <c r="D2" s="14"/>
      <c r="E2" s="20"/>
      <c r="F2" s="21"/>
      <c r="G2" s="22"/>
      <c r="H2" s="26">
        <f t="shared" ref="H2:H92" si="0">F2*G2</f>
        <v>0</v>
      </c>
      <c r="I2" s="26">
        <f t="shared" ref="I2:I92" si="1">SUM(F2,H2)</f>
        <v>0</v>
      </c>
      <c r="J2" s="17"/>
      <c r="K2" s="17"/>
      <c r="L2" s="17"/>
      <c r="M2" s="30"/>
      <c r="O2" s="13" t="s">
        <v>78</v>
      </c>
      <c r="P2" s="13" t="s">
        <v>7</v>
      </c>
      <c r="Q2" s="13" t="s">
        <v>9</v>
      </c>
      <c r="R2" s="13" t="s">
        <v>10</v>
      </c>
    </row>
    <row r="3" spans="1:18" ht="12.75">
      <c r="A3" s="14"/>
      <c r="B3" s="16"/>
      <c r="C3" s="14"/>
      <c r="D3" s="14"/>
      <c r="E3" s="20"/>
      <c r="F3" s="21"/>
      <c r="G3" s="22"/>
      <c r="H3" s="26">
        <f t="shared" si="0"/>
        <v>0</v>
      </c>
      <c r="I3" s="26">
        <f t="shared" si="1"/>
        <v>0</v>
      </c>
      <c r="J3" s="17"/>
      <c r="K3" s="17"/>
      <c r="L3" s="17"/>
      <c r="M3" s="30"/>
      <c r="O3" s="17" t="s">
        <v>82</v>
      </c>
      <c r="P3" s="32">
        <f t="shared" ref="P3:R3" si="2">SUM(P4:P5)</f>
        <v>0</v>
      </c>
      <c r="Q3" s="32">
        <f t="shared" si="2"/>
        <v>0</v>
      </c>
      <c r="R3" s="32">
        <f t="shared" si="2"/>
        <v>0</v>
      </c>
    </row>
    <row r="4" spans="1:18" ht="12.75">
      <c r="A4" s="14"/>
      <c r="B4" s="16"/>
      <c r="C4" s="14"/>
      <c r="D4" s="14"/>
      <c r="E4" s="20"/>
      <c r="F4" s="21"/>
      <c r="G4" s="22"/>
      <c r="H4" s="26">
        <f t="shared" si="0"/>
        <v>0</v>
      </c>
      <c r="I4" s="26">
        <f t="shared" si="1"/>
        <v>0</v>
      </c>
      <c r="J4" s="17"/>
      <c r="K4" s="17"/>
      <c r="L4" s="17"/>
      <c r="M4" s="30"/>
      <c r="O4" s="33" t="s">
        <v>92</v>
      </c>
      <c r="P4" s="35">
        <f>SUMIF(J2:J92,"GV",F2:F92)</f>
        <v>0</v>
      </c>
      <c r="Q4" s="35">
        <f>SUMIF(J2:J92,"GV",H2:H92)</f>
        <v>0</v>
      </c>
      <c r="R4" s="35">
        <f>SUMIF(J2:J92,"GV",I2:I92)</f>
        <v>0</v>
      </c>
    </row>
    <row r="5" spans="1:18" ht="12.75">
      <c r="A5" s="14"/>
      <c r="B5" s="16"/>
      <c r="C5" s="14"/>
      <c r="D5" s="14"/>
      <c r="E5" s="20"/>
      <c r="F5" s="21"/>
      <c r="G5" s="22"/>
      <c r="H5" s="26">
        <f t="shared" si="0"/>
        <v>0</v>
      </c>
      <c r="I5" s="26">
        <f t="shared" si="1"/>
        <v>0</v>
      </c>
      <c r="J5" s="17"/>
      <c r="K5" s="17"/>
      <c r="L5" s="17"/>
      <c r="M5" s="30"/>
      <c r="O5" s="33" t="s">
        <v>97</v>
      </c>
      <c r="P5" s="35">
        <f>SUMIF(J2:J92,"AL",F2:F92)</f>
        <v>0</v>
      </c>
      <c r="Q5" s="35">
        <f>SUMIF(J2:J92,"AL",H2:H92)</f>
        <v>0</v>
      </c>
      <c r="R5" s="35">
        <f>SUMIF(J2:J92,"AL",I2:I92)</f>
        <v>0</v>
      </c>
    </row>
    <row r="6" spans="1:18" ht="12.75">
      <c r="A6" s="14"/>
      <c r="B6" s="16"/>
      <c r="C6" s="14"/>
      <c r="D6" s="14"/>
      <c r="E6" s="20"/>
      <c r="F6" s="21"/>
      <c r="G6" s="22"/>
      <c r="H6" s="26">
        <f t="shared" si="0"/>
        <v>0</v>
      </c>
      <c r="I6" s="26">
        <f t="shared" si="1"/>
        <v>0</v>
      </c>
      <c r="J6" s="17"/>
      <c r="K6" s="17"/>
      <c r="L6" s="17"/>
      <c r="M6" s="30"/>
      <c r="O6" s="17" t="s">
        <v>99</v>
      </c>
      <c r="P6" s="44">
        <f>SUMIF(J2:J92,"ETAMINE",F2:F92)</f>
        <v>0</v>
      </c>
      <c r="Q6" s="44">
        <f>SUMIF(J2:J92,"ETAMINE",H2:H92)</f>
        <v>0</v>
      </c>
      <c r="R6" s="44">
        <f>SUMIF(J2:J92,"ETAMINE",I2:I92)</f>
        <v>0</v>
      </c>
    </row>
    <row r="7" spans="1:18" ht="12.75">
      <c r="A7" s="14"/>
      <c r="B7" s="47"/>
      <c r="C7" s="14"/>
      <c r="D7" s="14"/>
      <c r="E7" s="48"/>
      <c r="F7" s="49"/>
      <c r="G7" s="50"/>
      <c r="H7" s="26">
        <f t="shared" si="0"/>
        <v>0</v>
      </c>
      <c r="I7" s="26">
        <f t="shared" si="1"/>
        <v>0</v>
      </c>
      <c r="J7" s="17"/>
      <c r="K7" s="17"/>
      <c r="L7" s="17"/>
      <c r="M7" s="51"/>
      <c r="O7" s="52" t="s">
        <v>102</v>
      </c>
      <c r="P7" s="53">
        <f t="shared" ref="P7:R7" si="3">SUM(P3,P6)</f>
        <v>0</v>
      </c>
      <c r="Q7" s="53">
        <f t="shared" si="3"/>
        <v>0</v>
      </c>
      <c r="R7" s="53">
        <f t="shared" si="3"/>
        <v>0</v>
      </c>
    </row>
    <row r="8" spans="1:18" ht="12.75">
      <c r="A8" s="55"/>
      <c r="B8" s="47"/>
      <c r="C8" s="14"/>
      <c r="D8" s="14"/>
      <c r="E8" s="20"/>
      <c r="F8" s="21"/>
      <c r="G8" s="22"/>
      <c r="H8" s="26">
        <f t="shared" si="0"/>
        <v>0</v>
      </c>
      <c r="I8" s="26">
        <f t="shared" si="1"/>
        <v>0</v>
      </c>
      <c r="J8" s="17"/>
      <c r="K8" s="17"/>
      <c r="L8" s="17"/>
      <c r="M8" s="30"/>
    </row>
    <row r="9" spans="1:18" ht="12.75">
      <c r="A9" s="55"/>
      <c r="B9" s="47"/>
      <c r="C9" s="14"/>
      <c r="D9" s="14"/>
      <c r="E9" s="48"/>
      <c r="F9" s="49"/>
      <c r="G9" s="50"/>
      <c r="H9" s="26">
        <f t="shared" si="0"/>
        <v>0</v>
      </c>
      <c r="I9" s="26">
        <f t="shared" si="1"/>
        <v>0</v>
      </c>
      <c r="J9" s="17"/>
      <c r="K9" s="17"/>
      <c r="L9" s="17"/>
      <c r="M9" s="51"/>
      <c r="P9" s="59"/>
    </row>
    <row r="10" spans="1:18" ht="12.75">
      <c r="A10" s="55"/>
      <c r="B10" s="60"/>
      <c r="C10" s="14"/>
      <c r="D10" s="14"/>
      <c r="E10" s="20"/>
      <c r="F10" s="21"/>
      <c r="G10" s="22"/>
      <c r="H10" s="26">
        <f t="shared" si="0"/>
        <v>0</v>
      </c>
      <c r="I10" s="26">
        <f t="shared" si="1"/>
        <v>0</v>
      </c>
      <c r="J10" s="17"/>
      <c r="K10" s="17"/>
      <c r="L10" s="17"/>
      <c r="M10" s="30"/>
      <c r="P10" s="59"/>
    </row>
    <row r="11" spans="1:18" ht="12.75">
      <c r="A11" s="55"/>
      <c r="B11" s="60"/>
      <c r="C11" s="14"/>
      <c r="D11" s="14"/>
      <c r="E11" s="20"/>
      <c r="F11" s="21"/>
      <c r="G11" s="22"/>
      <c r="H11" s="26">
        <f t="shared" si="0"/>
        <v>0</v>
      </c>
      <c r="I11" s="26">
        <f t="shared" si="1"/>
        <v>0</v>
      </c>
      <c r="J11" s="17"/>
      <c r="K11" s="17"/>
      <c r="L11" s="17"/>
      <c r="M11" s="67"/>
      <c r="P11" s="59"/>
    </row>
    <row r="12" spans="1:18" ht="12.75">
      <c r="A12" s="68"/>
      <c r="B12" s="60"/>
      <c r="C12" s="14"/>
      <c r="D12" s="14"/>
      <c r="E12" s="20"/>
      <c r="F12" s="21"/>
      <c r="G12" s="22"/>
      <c r="H12" s="26">
        <f t="shared" si="0"/>
        <v>0</v>
      </c>
      <c r="I12" s="26">
        <f t="shared" si="1"/>
        <v>0</v>
      </c>
      <c r="J12" s="17"/>
      <c r="K12" s="17"/>
      <c r="L12" s="17"/>
      <c r="M12" s="30"/>
      <c r="P12" s="59"/>
    </row>
    <row r="13" spans="1:18" ht="12.75">
      <c r="A13" s="55"/>
      <c r="B13" s="60"/>
      <c r="C13" s="14"/>
      <c r="D13" s="14"/>
      <c r="E13" s="20"/>
      <c r="F13" s="21"/>
      <c r="G13" s="22"/>
      <c r="H13" s="26">
        <f t="shared" si="0"/>
        <v>0</v>
      </c>
      <c r="I13" s="26">
        <f t="shared" si="1"/>
        <v>0</v>
      </c>
      <c r="J13" s="17"/>
      <c r="K13" s="17"/>
      <c r="L13" s="17"/>
      <c r="M13" s="30"/>
      <c r="P13" s="59"/>
    </row>
    <row r="14" spans="1:18" ht="12.75">
      <c r="A14" s="55"/>
      <c r="B14" s="60"/>
      <c r="C14" s="14"/>
      <c r="D14" s="14"/>
      <c r="E14" s="20"/>
      <c r="F14" s="21"/>
      <c r="G14" s="22"/>
      <c r="H14" s="26">
        <f t="shared" si="0"/>
        <v>0</v>
      </c>
      <c r="I14" s="26">
        <f t="shared" si="1"/>
        <v>0</v>
      </c>
      <c r="J14" s="17"/>
      <c r="K14" s="17"/>
      <c r="L14" s="17"/>
      <c r="M14" s="30"/>
      <c r="P14" s="59"/>
    </row>
    <row r="15" spans="1:18" ht="12.75">
      <c r="A15" s="55"/>
      <c r="B15" s="60"/>
      <c r="C15" s="14"/>
      <c r="D15" s="14"/>
      <c r="E15" s="20"/>
      <c r="F15" s="21"/>
      <c r="G15" s="22"/>
      <c r="H15" s="26">
        <f t="shared" si="0"/>
        <v>0</v>
      </c>
      <c r="I15" s="26">
        <f t="shared" si="1"/>
        <v>0</v>
      </c>
      <c r="J15" s="17"/>
      <c r="K15" s="17"/>
      <c r="L15" s="17"/>
      <c r="M15" s="30"/>
      <c r="P15" s="59"/>
    </row>
    <row r="16" spans="1:18" ht="12.75">
      <c r="A16" s="55"/>
      <c r="B16" s="60"/>
      <c r="C16" s="14"/>
      <c r="D16" s="14"/>
      <c r="E16" s="73"/>
      <c r="F16" s="49"/>
      <c r="G16" s="22"/>
      <c r="H16" s="26">
        <f t="shared" si="0"/>
        <v>0</v>
      </c>
      <c r="I16" s="26">
        <f t="shared" si="1"/>
        <v>0</v>
      </c>
      <c r="J16" s="17"/>
      <c r="K16" s="17"/>
      <c r="L16" s="17"/>
      <c r="M16" s="30"/>
      <c r="P16" s="59"/>
    </row>
    <row r="17" spans="1:16" ht="12.75">
      <c r="A17" s="55"/>
      <c r="B17" s="47"/>
      <c r="C17" s="14"/>
      <c r="D17" s="14"/>
      <c r="E17" s="20"/>
      <c r="F17" s="21"/>
      <c r="G17" s="22"/>
      <c r="H17" s="26">
        <f t="shared" si="0"/>
        <v>0</v>
      </c>
      <c r="I17" s="26">
        <f t="shared" si="1"/>
        <v>0</v>
      </c>
      <c r="J17" s="17"/>
      <c r="K17" s="17"/>
      <c r="L17" s="17"/>
      <c r="M17" s="67"/>
      <c r="P17" s="59"/>
    </row>
    <row r="18" spans="1:16" ht="12.75">
      <c r="A18" s="55"/>
      <c r="B18" s="47"/>
      <c r="C18" s="14"/>
      <c r="D18" s="14"/>
      <c r="E18" s="20"/>
      <c r="F18" s="21"/>
      <c r="G18" s="22"/>
      <c r="H18" s="26">
        <f t="shared" si="0"/>
        <v>0</v>
      </c>
      <c r="I18" s="26">
        <f t="shared" si="1"/>
        <v>0</v>
      </c>
      <c r="J18" s="17"/>
      <c r="K18" s="17"/>
      <c r="L18" s="17"/>
      <c r="M18" s="30"/>
      <c r="P18" s="59"/>
    </row>
    <row r="19" spans="1:16" ht="12.75">
      <c r="A19" s="55"/>
      <c r="B19" s="47"/>
      <c r="C19" s="14"/>
      <c r="D19" s="14"/>
      <c r="E19" s="20"/>
      <c r="F19" s="21"/>
      <c r="G19" s="22"/>
      <c r="H19" s="26">
        <f t="shared" si="0"/>
        <v>0</v>
      </c>
      <c r="I19" s="26">
        <f t="shared" si="1"/>
        <v>0</v>
      </c>
      <c r="J19" s="17"/>
      <c r="K19" s="17"/>
      <c r="L19" s="17"/>
      <c r="M19" s="30"/>
      <c r="P19" s="59"/>
    </row>
    <row r="20" spans="1:16" ht="12.75">
      <c r="A20" s="55"/>
      <c r="B20" s="47"/>
      <c r="C20" s="14"/>
      <c r="D20" s="14"/>
      <c r="E20" s="20"/>
      <c r="F20" s="76"/>
      <c r="G20" s="78"/>
      <c r="H20" s="26">
        <f t="shared" si="0"/>
        <v>0</v>
      </c>
      <c r="I20" s="26">
        <f t="shared" si="1"/>
        <v>0</v>
      </c>
      <c r="J20" s="17"/>
      <c r="K20" s="17"/>
      <c r="L20" s="17"/>
      <c r="M20" s="30"/>
      <c r="P20" s="59"/>
    </row>
    <row r="21" spans="1:16" ht="12.75">
      <c r="A21" s="55"/>
      <c r="B21" s="47"/>
      <c r="C21" s="14"/>
      <c r="D21" s="14"/>
      <c r="E21" s="20"/>
      <c r="F21" s="21"/>
      <c r="G21" s="22"/>
      <c r="H21" s="26">
        <f t="shared" si="0"/>
        <v>0</v>
      </c>
      <c r="I21" s="26">
        <f t="shared" si="1"/>
        <v>0</v>
      </c>
      <c r="J21" s="17"/>
      <c r="K21" s="17"/>
      <c r="L21" s="17"/>
      <c r="M21" s="30"/>
      <c r="P21" s="59"/>
    </row>
    <row r="22" spans="1:16" ht="12.75">
      <c r="A22" s="55"/>
      <c r="B22" s="47"/>
      <c r="C22" s="14"/>
      <c r="D22" s="14"/>
      <c r="E22" s="20"/>
      <c r="F22" s="21"/>
      <c r="G22" s="22"/>
      <c r="H22" s="26">
        <f t="shared" si="0"/>
        <v>0</v>
      </c>
      <c r="I22" s="26">
        <f t="shared" si="1"/>
        <v>0</v>
      </c>
      <c r="J22" s="17"/>
      <c r="K22" s="17"/>
      <c r="L22" s="17"/>
      <c r="M22" s="30"/>
      <c r="P22" s="59"/>
    </row>
    <row r="23" spans="1:16" ht="12.75">
      <c r="A23" s="55"/>
      <c r="B23" s="47"/>
      <c r="C23" s="14"/>
      <c r="D23" s="14"/>
      <c r="E23" s="20"/>
      <c r="F23" s="21"/>
      <c r="G23" s="22"/>
      <c r="H23" s="26">
        <f t="shared" si="0"/>
        <v>0</v>
      </c>
      <c r="I23" s="26">
        <f t="shared" si="1"/>
        <v>0</v>
      </c>
      <c r="J23" s="17"/>
      <c r="K23" s="17"/>
      <c r="L23" s="17"/>
      <c r="M23" s="30"/>
      <c r="P23" s="59"/>
    </row>
    <row r="24" spans="1:16" ht="12.75">
      <c r="A24" s="55"/>
      <c r="B24" s="47"/>
      <c r="C24" s="14"/>
      <c r="D24" s="14"/>
      <c r="E24" s="20"/>
      <c r="F24" s="21"/>
      <c r="G24" s="22"/>
      <c r="H24" s="26">
        <f t="shared" si="0"/>
        <v>0</v>
      </c>
      <c r="I24" s="26">
        <f t="shared" si="1"/>
        <v>0</v>
      </c>
      <c r="J24" s="17"/>
      <c r="K24" s="17"/>
      <c r="L24" s="17"/>
      <c r="M24" s="30"/>
      <c r="P24" s="59"/>
    </row>
    <row r="25" spans="1:16" ht="12.75">
      <c r="A25" s="55"/>
      <c r="B25" s="47"/>
      <c r="C25" s="14"/>
      <c r="D25" s="14"/>
      <c r="E25" s="20"/>
      <c r="F25" s="21"/>
      <c r="G25" s="22"/>
      <c r="H25" s="26">
        <f t="shared" si="0"/>
        <v>0</v>
      </c>
      <c r="I25" s="26">
        <f t="shared" si="1"/>
        <v>0</v>
      </c>
      <c r="J25" s="17"/>
      <c r="K25" s="17"/>
      <c r="L25" s="17"/>
      <c r="M25" s="30"/>
      <c r="P25" s="59"/>
    </row>
    <row r="26" spans="1:16" ht="12.75">
      <c r="A26" s="55"/>
      <c r="B26" s="47"/>
      <c r="C26" s="14"/>
      <c r="D26" s="14"/>
      <c r="E26" s="20"/>
      <c r="F26" s="21"/>
      <c r="G26" s="22"/>
      <c r="H26" s="26">
        <f t="shared" si="0"/>
        <v>0</v>
      </c>
      <c r="I26" s="26">
        <f t="shared" si="1"/>
        <v>0</v>
      </c>
      <c r="J26" s="17"/>
      <c r="K26" s="17"/>
      <c r="L26" s="17"/>
      <c r="M26" s="30"/>
      <c r="P26" s="59"/>
    </row>
    <row r="27" spans="1:16" ht="12.75">
      <c r="A27" s="55"/>
      <c r="B27" s="79"/>
      <c r="C27" s="48"/>
      <c r="D27" s="48"/>
      <c r="E27" s="73"/>
      <c r="F27" s="49"/>
      <c r="G27" s="50"/>
      <c r="H27" s="26">
        <f t="shared" si="0"/>
        <v>0</v>
      </c>
      <c r="I27" s="26">
        <f t="shared" si="1"/>
        <v>0</v>
      </c>
      <c r="J27" s="17"/>
      <c r="K27" s="17"/>
      <c r="L27" s="17"/>
      <c r="M27" s="51"/>
      <c r="P27" s="59"/>
    </row>
    <row r="28" spans="1:16" ht="12.75">
      <c r="A28" s="55"/>
      <c r="B28" s="79"/>
      <c r="C28" s="48"/>
      <c r="D28" s="48"/>
      <c r="E28" s="73"/>
      <c r="F28" s="49"/>
      <c r="G28" s="50"/>
      <c r="H28" s="26">
        <f t="shared" si="0"/>
        <v>0</v>
      </c>
      <c r="I28" s="26">
        <f t="shared" si="1"/>
        <v>0</v>
      </c>
      <c r="J28" s="17"/>
      <c r="K28" s="17"/>
      <c r="L28" s="17"/>
      <c r="M28" s="51"/>
      <c r="P28" s="59"/>
    </row>
    <row r="29" spans="1:16" ht="12.75">
      <c r="A29" s="55"/>
      <c r="B29" s="79"/>
      <c r="C29" s="48"/>
      <c r="D29" s="48"/>
      <c r="E29" s="73"/>
      <c r="F29" s="49"/>
      <c r="G29" s="50"/>
      <c r="H29" s="26">
        <f t="shared" si="0"/>
        <v>0</v>
      </c>
      <c r="I29" s="26">
        <f t="shared" si="1"/>
        <v>0</v>
      </c>
      <c r="J29" s="17"/>
      <c r="K29" s="17"/>
      <c r="L29" s="17"/>
      <c r="M29" s="51"/>
      <c r="P29" s="59"/>
    </row>
    <row r="30" spans="1:16" ht="12.75">
      <c r="A30" s="55"/>
      <c r="B30" s="79"/>
      <c r="C30" s="48"/>
      <c r="D30" s="48"/>
      <c r="E30" s="73"/>
      <c r="F30" s="49"/>
      <c r="G30" s="50"/>
      <c r="H30" s="26">
        <f t="shared" si="0"/>
        <v>0</v>
      </c>
      <c r="I30" s="26">
        <f t="shared" si="1"/>
        <v>0</v>
      </c>
      <c r="J30" s="17"/>
      <c r="K30" s="17"/>
      <c r="L30" s="17"/>
      <c r="M30" s="51"/>
      <c r="P30" s="59"/>
    </row>
    <row r="31" spans="1:16" ht="12.75">
      <c r="A31" s="55"/>
      <c r="B31" s="79"/>
      <c r="C31" s="48"/>
      <c r="D31" s="48"/>
      <c r="E31" s="73"/>
      <c r="F31" s="49"/>
      <c r="G31" s="50"/>
      <c r="H31" s="26">
        <f t="shared" si="0"/>
        <v>0</v>
      </c>
      <c r="I31" s="26">
        <f t="shared" si="1"/>
        <v>0</v>
      </c>
      <c r="J31" s="17"/>
      <c r="K31" s="17"/>
      <c r="L31" s="17"/>
      <c r="M31" s="51"/>
      <c r="P31" s="59"/>
    </row>
    <row r="32" spans="1:16" ht="12.75">
      <c r="A32" s="55"/>
      <c r="B32" s="79"/>
      <c r="C32" s="48"/>
      <c r="D32" s="48"/>
      <c r="E32" s="73"/>
      <c r="F32" s="49"/>
      <c r="G32" s="50"/>
      <c r="H32" s="26">
        <f t="shared" si="0"/>
        <v>0</v>
      </c>
      <c r="I32" s="26">
        <f t="shared" si="1"/>
        <v>0</v>
      </c>
      <c r="J32" s="17"/>
      <c r="K32" s="17"/>
      <c r="L32" s="17"/>
      <c r="M32" s="51"/>
      <c r="P32" s="59"/>
    </row>
    <row r="33" spans="1:16" ht="12.75">
      <c r="A33" s="68"/>
      <c r="B33" s="79"/>
      <c r="C33" s="48"/>
      <c r="D33" s="48"/>
      <c r="E33" s="73"/>
      <c r="F33" s="49"/>
      <c r="G33" s="50"/>
      <c r="H33" s="26">
        <f t="shared" si="0"/>
        <v>0</v>
      </c>
      <c r="I33" s="26">
        <f t="shared" si="1"/>
        <v>0</v>
      </c>
      <c r="J33" s="17"/>
      <c r="K33" s="17"/>
      <c r="L33" s="17"/>
      <c r="M33" s="51"/>
      <c r="P33" s="59"/>
    </row>
    <row r="34" spans="1:16" ht="12.75">
      <c r="A34" s="55"/>
      <c r="B34" s="79"/>
      <c r="C34" s="48"/>
      <c r="D34" s="48"/>
      <c r="E34" s="73"/>
      <c r="F34" s="49"/>
      <c r="G34" s="50"/>
      <c r="H34" s="26">
        <f t="shared" si="0"/>
        <v>0</v>
      </c>
      <c r="I34" s="26">
        <f t="shared" si="1"/>
        <v>0</v>
      </c>
      <c r="J34" s="17"/>
      <c r="K34" s="17"/>
      <c r="L34" s="17"/>
      <c r="M34" s="51"/>
      <c r="P34" s="59"/>
    </row>
    <row r="35" spans="1:16" ht="12.75">
      <c r="A35" s="55"/>
      <c r="B35" s="79"/>
      <c r="C35" s="48"/>
      <c r="D35" s="48"/>
      <c r="E35" s="73"/>
      <c r="F35" s="49"/>
      <c r="G35" s="50"/>
      <c r="H35" s="26">
        <f t="shared" si="0"/>
        <v>0</v>
      </c>
      <c r="I35" s="26">
        <f t="shared" si="1"/>
        <v>0</v>
      </c>
      <c r="J35" s="17"/>
      <c r="K35" s="17"/>
      <c r="L35" s="17"/>
      <c r="M35" s="51"/>
      <c r="P35" s="59"/>
    </row>
    <row r="36" spans="1:16" ht="12.75">
      <c r="A36" s="55"/>
      <c r="B36" s="79"/>
      <c r="C36" s="48"/>
      <c r="D36" s="48"/>
      <c r="E36" s="73"/>
      <c r="F36" s="49"/>
      <c r="G36" s="50"/>
      <c r="H36" s="26">
        <f t="shared" si="0"/>
        <v>0</v>
      </c>
      <c r="I36" s="26">
        <f t="shared" si="1"/>
        <v>0</v>
      </c>
      <c r="J36" s="17"/>
      <c r="K36" s="17"/>
      <c r="L36" s="17"/>
      <c r="M36" s="51"/>
      <c r="P36" s="59"/>
    </row>
    <row r="37" spans="1:16" ht="12.75">
      <c r="A37" s="19"/>
      <c r="B37" s="84"/>
      <c r="C37" s="85"/>
      <c r="D37" s="85"/>
      <c r="E37" s="85"/>
      <c r="F37" s="86"/>
      <c r="G37" s="87"/>
      <c r="H37" s="26">
        <f t="shared" si="0"/>
        <v>0</v>
      </c>
      <c r="I37" s="26">
        <f t="shared" si="1"/>
        <v>0</v>
      </c>
      <c r="J37" s="17"/>
      <c r="K37" s="17"/>
      <c r="L37" s="17"/>
      <c r="M37" s="51"/>
      <c r="P37" s="59"/>
    </row>
    <row r="38" spans="1:16" ht="12.75">
      <c r="A38" s="19"/>
      <c r="B38" s="84"/>
      <c r="C38" s="85"/>
      <c r="D38" s="85"/>
      <c r="E38" s="85"/>
      <c r="F38" s="86"/>
      <c r="G38" s="87"/>
      <c r="H38" s="26">
        <f t="shared" si="0"/>
        <v>0</v>
      </c>
      <c r="I38" s="26">
        <f t="shared" si="1"/>
        <v>0</v>
      </c>
      <c r="J38" s="17"/>
      <c r="K38" s="17"/>
      <c r="L38" s="17"/>
      <c r="M38" s="51"/>
      <c r="P38" s="59"/>
    </row>
    <row r="39" spans="1:16" ht="12.75">
      <c r="A39" s="19"/>
      <c r="B39" s="88"/>
      <c r="C39" s="17"/>
      <c r="D39" s="17"/>
      <c r="E39" s="17"/>
      <c r="F39" s="37"/>
      <c r="G39" s="39"/>
      <c r="H39" s="26">
        <f t="shared" si="0"/>
        <v>0</v>
      </c>
      <c r="I39" s="26">
        <f t="shared" si="1"/>
        <v>0</v>
      </c>
      <c r="J39" s="17"/>
      <c r="K39" s="17"/>
      <c r="L39" s="17"/>
      <c r="M39" s="30"/>
      <c r="P39" s="59"/>
    </row>
    <row r="40" spans="1:16" ht="12.75">
      <c r="A40" s="19"/>
      <c r="B40" s="88"/>
      <c r="C40" s="17"/>
      <c r="D40" s="17"/>
      <c r="E40" s="89"/>
      <c r="F40" s="81"/>
      <c r="G40" s="39"/>
      <c r="H40" s="26">
        <f t="shared" si="0"/>
        <v>0</v>
      </c>
      <c r="I40" s="26">
        <f t="shared" si="1"/>
        <v>0</v>
      </c>
      <c r="J40" s="17"/>
      <c r="K40" s="17"/>
      <c r="L40" s="17"/>
      <c r="M40" s="30"/>
      <c r="P40" s="59"/>
    </row>
    <row r="41" spans="1:16" ht="12.75">
      <c r="A41" s="19"/>
      <c r="B41" s="88"/>
      <c r="C41" s="17"/>
      <c r="D41" s="17"/>
      <c r="E41" s="89"/>
      <c r="F41" s="81"/>
      <c r="G41" s="39"/>
      <c r="H41" s="26">
        <f t="shared" si="0"/>
        <v>0</v>
      </c>
      <c r="I41" s="26">
        <f t="shared" si="1"/>
        <v>0</v>
      </c>
      <c r="J41" s="17"/>
      <c r="K41" s="17"/>
      <c r="L41" s="17"/>
      <c r="M41" s="30"/>
      <c r="P41" s="59"/>
    </row>
    <row r="42" spans="1:16" ht="12.75">
      <c r="A42" s="19"/>
      <c r="B42" s="88"/>
      <c r="C42" s="17"/>
      <c r="D42" s="17"/>
      <c r="E42" s="17"/>
      <c r="F42" s="37"/>
      <c r="G42" s="39"/>
      <c r="H42" s="26">
        <f t="shared" si="0"/>
        <v>0</v>
      </c>
      <c r="I42" s="26">
        <f t="shared" si="1"/>
        <v>0</v>
      </c>
      <c r="J42" s="17"/>
      <c r="K42" s="17"/>
      <c r="L42" s="17"/>
      <c r="M42" s="30"/>
      <c r="P42" s="59"/>
    </row>
    <row r="43" spans="1:16" ht="12.75">
      <c r="A43" s="19"/>
      <c r="B43" s="88"/>
      <c r="C43" s="17"/>
      <c r="D43" s="17"/>
      <c r="E43" s="17"/>
      <c r="F43" s="37"/>
      <c r="G43" s="39"/>
      <c r="H43" s="26">
        <f t="shared" si="0"/>
        <v>0</v>
      </c>
      <c r="I43" s="26">
        <f t="shared" si="1"/>
        <v>0</v>
      </c>
      <c r="J43" s="17"/>
      <c r="K43" s="17"/>
      <c r="L43" s="17"/>
      <c r="M43" s="30"/>
      <c r="P43" s="59"/>
    </row>
    <row r="44" spans="1:16" ht="12.75">
      <c r="A44" s="19"/>
      <c r="B44" s="88"/>
      <c r="C44" s="17"/>
      <c r="D44" s="17"/>
      <c r="E44" s="17"/>
      <c r="F44" s="37"/>
      <c r="G44" s="39"/>
      <c r="H44" s="26">
        <f t="shared" si="0"/>
        <v>0</v>
      </c>
      <c r="I44" s="26">
        <f t="shared" si="1"/>
        <v>0</v>
      </c>
      <c r="J44" s="17"/>
      <c r="K44" s="17"/>
      <c r="L44" s="17"/>
      <c r="M44" s="30"/>
      <c r="P44" s="59"/>
    </row>
    <row r="45" spans="1:16" ht="12.75">
      <c r="A45" s="19"/>
      <c r="B45" s="88"/>
      <c r="C45" s="85"/>
      <c r="D45" s="85"/>
      <c r="E45" s="85"/>
      <c r="F45" s="86"/>
      <c r="G45" s="87"/>
      <c r="H45" s="26">
        <f t="shared" si="0"/>
        <v>0</v>
      </c>
      <c r="I45" s="26">
        <f t="shared" si="1"/>
        <v>0</v>
      </c>
      <c r="J45" s="17"/>
      <c r="K45" s="17"/>
      <c r="L45" s="17"/>
      <c r="M45" s="30"/>
      <c r="P45" s="59"/>
    </row>
    <row r="46" spans="1:16" ht="12.75">
      <c r="A46" s="19"/>
      <c r="B46" s="88"/>
      <c r="C46" s="17"/>
      <c r="D46" s="17"/>
      <c r="E46" s="17"/>
      <c r="F46" s="37"/>
      <c r="G46" s="39"/>
      <c r="H46" s="26">
        <f t="shared" si="0"/>
        <v>0</v>
      </c>
      <c r="I46" s="26">
        <f t="shared" si="1"/>
        <v>0</v>
      </c>
      <c r="J46" s="17"/>
      <c r="K46" s="17"/>
      <c r="L46" s="17"/>
      <c r="M46" s="30"/>
      <c r="P46" s="59"/>
    </row>
    <row r="47" spans="1:16" ht="12.75">
      <c r="A47" s="19"/>
      <c r="B47" s="88"/>
      <c r="C47" s="17"/>
      <c r="D47" s="17"/>
      <c r="E47" s="17"/>
      <c r="F47" s="37"/>
      <c r="G47" s="39"/>
      <c r="H47" s="26">
        <f t="shared" si="0"/>
        <v>0</v>
      </c>
      <c r="I47" s="26">
        <f t="shared" si="1"/>
        <v>0</v>
      </c>
      <c r="J47" s="17"/>
      <c r="K47" s="17"/>
      <c r="L47" s="17"/>
      <c r="M47" s="30"/>
      <c r="P47" s="59"/>
    </row>
    <row r="48" spans="1:16" ht="12.75">
      <c r="A48" s="19"/>
      <c r="B48" s="88"/>
      <c r="C48" s="17"/>
      <c r="D48" s="17"/>
      <c r="E48" s="17"/>
      <c r="F48" s="37"/>
      <c r="G48" s="39"/>
      <c r="H48" s="26">
        <f t="shared" si="0"/>
        <v>0</v>
      </c>
      <c r="I48" s="26">
        <f t="shared" si="1"/>
        <v>0</v>
      </c>
      <c r="J48" s="17"/>
      <c r="K48" s="17"/>
      <c r="L48" s="17"/>
      <c r="M48" s="67"/>
      <c r="P48" s="59"/>
    </row>
    <row r="49" spans="1:16" ht="12.75">
      <c r="A49" s="19"/>
      <c r="B49" s="88"/>
      <c r="C49" s="17"/>
      <c r="D49" s="17"/>
      <c r="E49" s="17"/>
      <c r="F49" s="37"/>
      <c r="G49" s="39"/>
      <c r="H49" s="26">
        <f t="shared" si="0"/>
        <v>0</v>
      </c>
      <c r="I49" s="26">
        <f t="shared" si="1"/>
        <v>0</v>
      </c>
      <c r="J49" s="17"/>
      <c r="K49" s="17"/>
      <c r="L49" s="17"/>
      <c r="M49" s="67"/>
      <c r="P49" s="59"/>
    </row>
    <row r="50" spans="1:16" ht="12.75">
      <c r="A50" s="19"/>
      <c r="B50" s="88"/>
      <c r="C50" s="17"/>
      <c r="D50" s="17"/>
      <c r="E50" s="17"/>
      <c r="F50" s="37"/>
      <c r="G50" s="39"/>
      <c r="H50" s="26">
        <f t="shared" si="0"/>
        <v>0</v>
      </c>
      <c r="I50" s="26">
        <f t="shared" si="1"/>
        <v>0</v>
      </c>
      <c r="J50" s="17"/>
      <c r="K50" s="17"/>
      <c r="L50" s="17"/>
      <c r="M50" s="30"/>
      <c r="P50" s="59"/>
    </row>
    <row r="51" spans="1:16" ht="12.75">
      <c r="A51" s="19"/>
      <c r="B51" s="88"/>
      <c r="C51" s="17"/>
      <c r="D51" s="17"/>
      <c r="E51" s="17"/>
      <c r="F51" s="37"/>
      <c r="G51" s="39"/>
      <c r="H51" s="26">
        <f t="shared" si="0"/>
        <v>0</v>
      </c>
      <c r="I51" s="26">
        <f t="shared" si="1"/>
        <v>0</v>
      </c>
      <c r="J51" s="17"/>
      <c r="K51" s="17"/>
      <c r="L51" s="17"/>
      <c r="M51" s="30"/>
      <c r="P51" s="59"/>
    </row>
    <row r="52" spans="1:16" ht="12.75">
      <c r="A52" s="19"/>
      <c r="B52" s="88"/>
      <c r="C52" s="17"/>
      <c r="D52" s="17"/>
      <c r="E52" s="89"/>
      <c r="F52" s="81"/>
      <c r="G52" s="39"/>
      <c r="H52" s="26">
        <f t="shared" si="0"/>
        <v>0</v>
      </c>
      <c r="I52" s="26">
        <f t="shared" si="1"/>
        <v>0</v>
      </c>
      <c r="J52" s="17"/>
      <c r="K52" s="17"/>
      <c r="L52" s="17"/>
      <c r="M52" s="30"/>
      <c r="P52" s="59"/>
    </row>
    <row r="53" spans="1:16" ht="12.75">
      <c r="A53" s="19"/>
      <c r="B53" s="88"/>
      <c r="C53" s="17"/>
      <c r="D53" s="17"/>
      <c r="E53" s="17"/>
      <c r="F53" s="37"/>
      <c r="G53" s="39"/>
      <c r="H53" s="26">
        <f t="shared" si="0"/>
        <v>0</v>
      </c>
      <c r="I53" s="26">
        <f t="shared" si="1"/>
        <v>0</v>
      </c>
      <c r="J53" s="17"/>
      <c r="K53" s="17"/>
      <c r="L53" s="17"/>
      <c r="M53" s="30"/>
      <c r="P53" s="59"/>
    </row>
    <row r="54" spans="1:16" ht="12.75">
      <c r="A54" s="19"/>
      <c r="B54" s="88"/>
      <c r="C54" s="17"/>
      <c r="D54" s="17"/>
      <c r="E54" s="17"/>
      <c r="F54" s="37"/>
      <c r="G54" s="39"/>
      <c r="H54" s="26">
        <f t="shared" si="0"/>
        <v>0</v>
      </c>
      <c r="I54" s="26">
        <f t="shared" si="1"/>
        <v>0</v>
      </c>
      <c r="J54" s="17"/>
      <c r="K54" s="17"/>
      <c r="L54" s="17"/>
      <c r="M54" s="30"/>
      <c r="P54" s="59"/>
    </row>
    <row r="55" spans="1:16" ht="12.75">
      <c r="A55" s="19"/>
      <c r="B55" s="88"/>
      <c r="C55" s="17"/>
      <c r="D55" s="17"/>
      <c r="E55" s="17"/>
      <c r="F55" s="37"/>
      <c r="G55" s="39"/>
      <c r="H55" s="26">
        <f t="shared" si="0"/>
        <v>0</v>
      </c>
      <c r="I55" s="26">
        <f t="shared" si="1"/>
        <v>0</v>
      </c>
      <c r="J55" s="17"/>
      <c r="K55" s="17"/>
      <c r="L55" s="17"/>
      <c r="M55" s="30"/>
      <c r="P55" s="59"/>
    </row>
    <row r="56" spans="1:16" ht="12.75">
      <c r="A56" s="19"/>
      <c r="B56" s="88"/>
      <c r="C56" s="17"/>
      <c r="D56" s="17"/>
      <c r="E56" s="17"/>
      <c r="F56" s="37"/>
      <c r="G56" s="39"/>
      <c r="H56" s="26">
        <f t="shared" si="0"/>
        <v>0</v>
      </c>
      <c r="I56" s="26">
        <f t="shared" si="1"/>
        <v>0</v>
      </c>
      <c r="J56" s="17"/>
      <c r="K56" s="17"/>
      <c r="L56" s="17"/>
      <c r="M56" s="30"/>
      <c r="P56" s="59"/>
    </row>
    <row r="57" spans="1:16" ht="12.75">
      <c r="A57" s="19"/>
      <c r="B57" s="88"/>
      <c r="C57" s="17"/>
      <c r="D57" s="17"/>
      <c r="E57" s="17"/>
      <c r="F57" s="37"/>
      <c r="G57" s="39"/>
      <c r="H57" s="26">
        <f t="shared" si="0"/>
        <v>0</v>
      </c>
      <c r="I57" s="26">
        <f t="shared" si="1"/>
        <v>0</v>
      </c>
      <c r="J57" s="17"/>
      <c r="K57" s="17"/>
      <c r="L57" s="17"/>
      <c r="M57" s="30"/>
      <c r="P57" s="59"/>
    </row>
    <row r="58" spans="1:16" ht="12.75">
      <c r="A58" s="19"/>
      <c r="B58" s="88"/>
      <c r="C58" s="17"/>
      <c r="D58" s="17"/>
      <c r="E58" s="17"/>
      <c r="F58" s="37"/>
      <c r="G58" s="39"/>
      <c r="H58" s="26">
        <f t="shared" si="0"/>
        <v>0</v>
      </c>
      <c r="I58" s="26">
        <f t="shared" si="1"/>
        <v>0</v>
      </c>
      <c r="J58" s="17"/>
      <c r="K58" s="17"/>
      <c r="L58" s="17"/>
      <c r="M58" s="30"/>
      <c r="P58" s="59"/>
    </row>
    <row r="59" spans="1:16" ht="12.75">
      <c r="A59" s="19"/>
      <c r="B59" s="88"/>
      <c r="C59" s="17"/>
      <c r="D59" s="17"/>
      <c r="E59" s="17"/>
      <c r="F59" s="37"/>
      <c r="G59" s="39"/>
      <c r="H59" s="26">
        <f t="shared" si="0"/>
        <v>0</v>
      </c>
      <c r="I59" s="26">
        <f t="shared" si="1"/>
        <v>0</v>
      </c>
      <c r="J59" s="17"/>
      <c r="K59" s="17"/>
      <c r="L59" s="17"/>
      <c r="M59" s="30"/>
      <c r="P59" s="59"/>
    </row>
    <row r="60" spans="1:16" ht="12.75">
      <c r="A60" s="19"/>
      <c r="B60" s="88"/>
      <c r="C60" s="17"/>
      <c r="D60" s="17"/>
      <c r="E60" s="17"/>
      <c r="F60" s="37"/>
      <c r="G60" s="39"/>
      <c r="H60" s="26">
        <f t="shared" si="0"/>
        <v>0</v>
      </c>
      <c r="I60" s="26">
        <f t="shared" si="1"/>
        <v>0</v>
      </c>
      <c r="J60" s="17"/>
      <c r="K60" s="17"/>
      <c r="L60" s="17"/>
      <c r="M60" s="30"/>
      <c r="P60" s="59"/>
    </row>
    <row r="61" spans="1:16" ht="12.75">
      <c r="A61" s="19"/>
      <c r="B61" s="88"/>
      <c r="C61" s="17"/>
      <c r="D61" s="17"/>
      <c r="E61" s="17"/>
      <c r="F61" s="37"/>
      <c r="G61" s="39"/>
      <c r="H61" s="26">
        <f t="shared" si="0"/>
        <v>0</v>
      </c>
      <c r="I61" s="26">
        <f t="shared" si="1"/>
        <v>0</v>
      </c>
      <c r="J61" s="17"/>
      <c r="K61" s="17"/>
      <c r="L61" s="17"/>
      <c r="M61" s="30"/>
      <c r="P61" s="59"/>
    </row>
    <row r="62" spans="1:16" ht="12.75">
      <c r="A62" s="19"/>
      <c r="B62" s="97"/>
      <c r="C62" s="19"/>
      <c r="D62" s="19"/>
      <c r="E62" s="89"/>
      <c r="F62" s="81"/>
      <c r="G62" s="82"/>
      <c r="H62" s="26">
        <f t="shared" si="0"/>
        <v>0</v>
      </c>
      <c r="I62" s="26">
        <f t="shared" si="1"/>
        <v>0</v>
      </c>
      <c r="J62" s="19"/>
      <c r="K62" s="19"/>
      <c r="L62" s="19"/>
      <c r="M62" s="67"/>
      <c r="P62" s="59"/>
    </row>
    <row r="63" spans="1:16" ht="12.75">
      <c r="A63" s="19"/>
      <c r="B63" s="97"/>
      <c r="C63" s="19"/>
      <c r="D63" s="19"/>
      <c r="E63" s="89"/>
      <c r="F63" s="81"/>
      <c r="G63" s="82"/>
      <c r="H63" s="26">
        <f t="shared" si="0"/>
        <v>0</v>
      </c>
      <c r="I63" s="26">
        <f t="shared" si="1"/>
        <v>0</v>
      </c>
      <c r="J63" s="19"/>
      <c r="K63" s="19"/>
      <c r="L63" s="19"/>
      <c r="M63" s="67"/>
      <c r="P63" s="59"/>
    </row>
    <row r="64" spans="1:16" ht="12.75">
      <c r="A64" s="19"/>
      <c r="B64" s="97"/>
      <c r="C64" s="19"/>
      <c r="D64" s="19"/>
      <c r="E64" s="89"/>
      <c r="F64" s="81"/>
      <c r="G64" s="82"/>
      <c r="H64" s="26">
        <f t="shared" si="0"/>
        <v>0</v>
      </c>
      <c r="I64" s="26">
        <f t="shared" si="1"/>
        <v>0</v>
      </c>
      <c r="J64" s="19"/>
      <c r="K64" s="19"/>
      <c r="L64" s="19"/>
      <c r="M64" s="67"/>
      <c r="P64" s="59"/>
    </row>
    <row r="65" spans="1:16" ht="12.75">
      <c r="A65" s="19"/>
      <c r="B65" s="97"/>
      <c r="C65" s="19"/>
      <c r="D65" s="19"/>
      <c r="E65" s="89"/>
      <c r="F65" s="81"/>
      <c r="G65" s="82"/>
      <c r="H65" s="26">
        <f t="shared" si="0"/>
        <v>0</v>
      </c>
      <c r="I65" s="26">
        <f t="shared" si="1"/>
        <v>0</v>
      </c>
      <c r="J65" s="19"/>
      <c r="K65" s="19"/>
      <c r="L65" s="19"/>
      <c r="M65" s="67"/>
      <c r="P65" s="59"/>
    </row>
    <row r="66" spans="1:16" ht="12.75">
      <c r="A66" s="19"/>
      <c r="B66" s="97"/>
      <c r="C66" s="19"/>
      <c r="D66" s="19"/>
      <c r="E66" s="89"/>
      <c r="F66" s="81"/>
      <c r="G66" s="82"/>
      <c r="H66" s="26">
        <f t="shared" si="0"/>
        <v>0</v>
      </c>
      <c r="I66" s="26">
        <f t="shared" si="1"/>
        <v>0</v>
      </c>
      <c r="J66" s="19"/>
      <c r="K66" s="19"/>
      <c r="L66" s="19"/>
      <c r="M66" s="67"/>
      <c r="P66" s="59"/>
    </row>
    <row r="67" spans="1:16" ht="12.75">
      <c r="A67" s="19"/>
      <c r="B67" s="97"/>
      <c r="C67" s="19"/>
      <c r="D67" s="19"/>
      <c r="E67" s="89"/>
      <c r="F67" s="81"/>
      <c r="G67" s="82"/>
      <c r="H67" s="26">
        <f t="shared" si="0"/>
        <v>0</v>
      </c>
      <c r="I67" s="26">
        <f t="shared" si="1"/>
        <v>0</v>
      </c>
      <c r="J67" s="19"/>
      <c r="K67" s="19"/>
      <c r="L67" s="19"/>
      <c r="M67" s="67"/>
      <c r="P67" s="59"/>
    </row>
    <row r="68" spans="1:16" ht="12.75">
      <c r="A68" s="19"/>
      <c r="B68" s="97"/>
      <c r="C68" s="19"/>
      <c r="D68" s="19"/>
      <c r="E68" s="89"/>
      <c r="F68" s="81"/>
      <c r="G68" s="82"/>
      <c r="H68" s="26">
        <f t="shared" si="0"/>
        <v>0</v>
      </c>
      <c r="I68" s="26">
        <f t="shared" si="1"/>
        <v>0</v>
      </c>
      <c r="J68" s="19"/>
      <c r="K68" s="19"/>
      <c r="L68" s="19"/>
      <c r="M68" s="67"/>
      <c r="P68" s="59"/>
    </row>
    <row r="69" spans="1:16" ht="12.75">
      <c r="A69" s="19"/>
      <c r="B69" s="97"/>
      <c r="C69" s="19"/>
      <c r="D69" s="19"/>
      <c r="E69" s="89"/>
      <c r="F69" s="81"/>
      <c r="G69" s="82"/>
      <c r="H69" s="26">
        <f t="shared" si="0"/>
        <v>0</v>
      </c>
      <c r="I69" s="26">
        <f t="shared" si="1"/>
        <v>0</v>
      </c>
      <c r="J69" s="19"/>
      <c r="K69" s="19"/>
      <c r="L69" s="19"/>
      <c r="M69" s="67"/>
      <c r="P69" s="59"/>
    </row>
    <row r="70" spans="1:16" ht="12.75">
      <c r="A70" s="19"/>
      <c r="B70" s="97"/>
      <c r="C70" s="19"/>
      <c r="D70" s="19"/>
      <c r="E70" s="89"/>
      <c r="F70" s="81"/>
      <c r="G70" s="82"/>
      <c r="H70" s="26">
        <f t="shared" si="0"/>
        <v>0</v>
      </c>
      <c r="I70" s="26">
        <f t="shared" si="1"/>
        <v>0</v>
      </c>
      <c r="J70" s="19"/>
      <c r="K70" s="19"/>
      <c r="L70" s="19"/>
      <c r="M70" s="67"/>
      <c r="P70" s="59"/>
    </row>
    <row r="71" spans="1:16" ht="12.75">
      <c r="A71" s="19"/>
      <c r="B71" s="97"/>
      <c r="C71" s="19"/>
      <c r="D71" s="19"/>
      <c r="E71" s="89"/>
      <c r="F71" s="81"/>
      <c r="G71" s="82"/>
      <c r="H71" s="26">
        <f t="shared" si="0"/>
        <v>0</v>
      </c>
      <c r="I71" s="26">
        <f t="shared" si="1"/>
        <v>0</v>
      </c>
      <c r="J71" s="19"/>
      <c r="K71" s="19"/>
      <c r="L71" s="19"/>
      <c r="M71" s="67"/>
      <c r="P71" s="59"/>
    </row>
    <row r="72" spans="1:16" ht="12.75">
      <c r="A72" s="19"/>
      <c r="B72" s="97"/>
      <c r="C72" s="19"/>
      <c r="D72" s="19"/>
      <c r="E72" s="89"/>
      <c r="F72" s="81"/>
      <c r="G72" s="82"/>
      <c r="H72" s="26">
        <f t="shared" si="0"/>
        <v>0</v>
      </c>
      <c r="I72" s="26">
        <f t="shared" si="1"/>
        <v>0</v>
      </c>
      <c r="J72" s="19"/>
      <c r="K72" s="19"/>
      <c r="L72" s="19"/>
      <c r="M72" s="67"/>
      <c r="P72" s="59"/>
    </row>
    <row r="73" spans="1:16" ht="12.75">
      <c r="A73" s="19"/>
      <c r="B73" s="97"/>
      <c r="C73" s="19"/>
      <c r="D73" s="19"/>
      <c r="E73" s="89"/>
      <c r="F73" s="81"/>
      <c r="G73" s="82"/>
      <c r="H73" s="26">
        <f t="shared" si="0"/>
        <v>0</v>
      </c>
      <c r="I73" s="26">
        <f t="shared" si="1"/>
        <v>0</v>
      </c>
      <c r="J73" s="19"/>
      <c r="K73" s="19"/>
      <c r="L73" s="19"/>
      <c r="M73" s="67"/>
      <c r="P73" s="59"/>
    </row>
    <row r="74" spans="1:16" ht="12.75">
      <c r="A74" s="19"/>
      <c r="B74" s="97"/>
      <c r="C74" s="19"/>
      <c r="D74" s="19"/>
      <c r="E74" s="89"/>
      <c r="F74" s="81"/>
      <c r="G74" s="82"/>
      <c r="H74" s="26">
        <f t="shared" si="0"/>
        <v>0</v>
      </c>
      <c r="I74" s="26">
        <f t="shared" si="1"/>
        <v>0</v>
      </c>
      <c r="J74" s="19"/>
      <c r="K74" s="19"/>
      <c r="L74" s="19"/>
      <c r="M74" s="67"/>
      <c r="P74" s="59"/>
    </row>
    <row r="75" spans="1:16" ht="12.75">
      <c r="A75" s="19"/>
      <c r="B75" s="97"/>
      <c r="C75" s="19"/>
      <c r="D75" s="19"/>
      <c r="E75" s="89"/>
      <c r="F75" s="81"/>
      <c r="G75" s="82"/>
      <c r="H75" s="26">
        <f t="shared" si="0"/>
        <v>0</v>
      </c>
      <c r="I75" s="26">
        <f t="shared" si="1"/>
        <v>0</v>
      </c>
      <c r="J75" s="19"/>
      <c r="K75" s="19"/>
      <c r="L75" s="19"/>
      <c r="M75" s="67"/>
      <c r="P75" s="59"/>
    </row>
    <row r="76" spans="1:16" ht="12.75">
      <c r="A76" s="19"/>
      <c r="B76" s="97"/>
      <c r="C76" s="19"/>
      <c r="D76" s="19"/>
      <c r="E76" s="89"/>
      <c r="F76" s="81"/>
      <c r="G76" s="82"/>
      <c r="H76" s="26">
        <f t="shared" si="0"/>
        <v>0</v>
      </c>
      <c r="I76" s="26">
        <f t="shared" si="1"/>
        <v>0</v>
      </c>
      <c r="J76" s="19"/>
      <c r="K76" s="19"/>
      <c r="L76" s="19"/>
      <c r="M76" s="67"/>
      <c r="P76" s="59"/>
    </row>
    <row r="77" spans="1:16" ht="12.75">
      <c r="A77" s="19"/>
      <c r="B77" s="97"/>
      <c r="C77" s="19"/>
      <c r="D77" s="19"/>
      <c r="E77" s="89"/>
      <c r="F77" s="81"/>
      <c r="G77" s="82"/>
      <c r="H77" s="26">
        <f t="shared" si="0"/>
        <v>0</v>
      </c>
      <c r="I77" s="26">
        <f t="shared" si="1"/>
        <v>0</v>
      </c>
      <c r="J77" s="19"/>
      <c r="K77" s="19"/>
      <c r="L77" s="19"/>
      <c r="M77" s="67"/>
      <c r="P77" s="59"/>
    </row>
    <row r="78" spans="1:16" ht="12.75">
      <c r="A78" s="19"/>
      <c r="B78" s="97"/>
      <c r="C78" s="19"/>
      <c r="D78" s="19"/>
      <c r="E78" s="89"/>
      <c r="F78" s="81"/>
      <c r="G78" s="82"/>
      <c r="H78" s="26">
        <f t="shared" si="0"/>
        <v>0</v>
      </c>
      <c r="I78" s="26">
        <f t="shared" si="1"/>
        <v>0</v>
      </c>
      <c r="J78" s="19"/>
      <c r="K78" s="19"/>
      <c r="L78" s="19"/>
      <c r="M78" s="67"/>
      <c r="P78" s="59"/>
    </row>
    <row r="79" spans="1:16" ht="12.75">
      <c r="A79" s="19"/>
      <c r="B79" s="97"/>
      <c r="C79" s="19"/>
      <c r="D79" s="19"/>
      <c r="E79" s="89"/>
      <c r="F79" s="81"/>
      <c r="G79" s="82"/>
      <c r="H79" s="26">
        <f t="shared" si="0"/>
        <v>0</v>
      </c>
      <c r="I79" s="26">
        <f t="shared" si="1"/>
        <v>0</v>
      </c>
      <c r="J79" s="19"/>
      <c r="K79" s="19"/>
      <c r="L79" s="19"/>
      <c r="M79" s="67"/>
      <c r="P79" s="59"/>
    </row>
    <row r="80" spans="1:16" ht="12.75">
      <c r="A80" s="19"/>
      <c r="B80" s="97"/>
      <c r="C80" s="19"/>
      <c r="D80" s="19"/>
      <c r="E80" s="89"/>
      <c r="F80" s="81"/>
      <c r="G80" s="82"/>
      <c r="H80" s="26">
        <f t="shared" si="0"/>
        <v>0</v>
      </c>
      <c r="I80" s="26">
        <f t="shared" si="1"/>
        <v>0</v>
      </c>
      <c r="J80" s="19"/>
      <c r="K80" s="19"/>
      <c r="L80" s="19"/>
      <c r="M80" s="67"/>
      <c r="P80" s="59"/>
    </row>
    <row r="81" spans="1:16" ht="12.75">
      <c r="A81" s="19"/>
      <c r="B81" s="97"/>
      <c r="C81" s="19"/>
      <c r="D81" s="19"/>
      <c r="E81" s="89"/>
      <c r="F81" s="81"/>
      <c r="G81" s="82"/>
      <c r="H81" s="26">
        <f t="shared" si="0"/>
        <v>0</v>
      </c>
      <c r="I81" s="26">
        <f t="shared" si="1"/>
        <v>0</v>
      </c>
      <c r="J81" s="19"/>
      <c r="K81" s="19"/>
      <c r="L81" s="19"/>
      <c r="M81" s="67"/>
      <c r="P81" s="59"/>
    </row>
    <row r="82" spans="1:16" ht="12.75">
      <c r="A82" s="19"/>
      <c r="B82" s="97"/>
      <c r="C82" s="19"/>
      <c r="D82" s="19"/>
      <c r="E82" s="89"/>
      <c r="F82" s="81"/>
      <c r="G82" s="82"/>
      <c r="H82" s="26">
        <f t="shared" si="0"/>
        <v>0</v>
      </c>
      <c r="I82" s="26">
        <f t="shared" si="1"/>
        <v>0</v>
      </c>
      <c r="J82" s="19"/>
      <c r="K82" s="19"/>
      <c r="L82" s="19"/>
      <c r="M82" s="67"/>
      <c r="P82" s="59"/>
    </row>
    <row r="83" spans="1:16" ht="12.75">
      <c r="A83" s="19"/>
      <c r="B83" s="97"/>
      <c r="C83" s="19"/>
      <c r="D83" s="19"/>
      <c r="E83" s="89"/>
      <c r="F83" s="81"/>
      <c r="G83" s="82"/>
      <c r="H83" s="26">
        <f t="shared" si="0"/>
        <v>0</v>
      </c>
      <c r="I83" s="26">
        <f t="shared" si="1"/>
        <v>0</v>
      </c>
      <c r="J83" s="19"/>
      <c r="K83" s="19"/>
      <c r="L83" s="19"/>
      <c r="M83" s="67"/>
      <c r="P83" s="59"/>
    </row>
    <row r="84" spans="1:16" ht="12.75">
      <c r="A84" s="19"/>
      <c r="B84" s="97"/>
      <c r="C84" s="19"/>
      <c r="D84" s="19"/>
      <c r="E84" s="89"/>
      <c r="F84" s="81"/>
      <c r="G84" s="82"/>
      <c r="H84" s="26">
        <f t="shared" si="0"/>
        <v>0</v>
      </c>
      <c r="I84" s="26">
        <f t="shared" si="1"/>
        <v>0</v>
      </c>
      <c r="J84" s="19"/>
      <c r="K84" s="19"/>
      <c r="L84" s="19"/>
      <c r="M84" s="67"/>
      <c r="P84" s="59"/>
    </row>
    <row r="85" spans="1:16" ht="12.75">
      <c r="A85" s="19"/>
      <c r="B85" s="97"/>
      <c r="C85" s="19"/>
      <c r="D85" s="19"/>
      <c r="E85" s="89"/>
      <c r="F85" s="81"/>
      <c r="G85" s="82"/>
      <c r="H85" s="26">
        <f t="shared" si="0"/>
        <v>0</v>
      </c>
      <c r="I85" s="26">
        <f t="shared" si="1"/>
        <v>0</v>
      </c>
      <c r="J85" s="19"/>
      <c r="K85" s="19"/>
      <c r="L85" s="19"/>
      <c r="M85" s="67"/>
      <c r="P85" s="59"/>
    </row>
    <row r="86" spans="1:16" ht="12.75">
      <c r="A86" s="19"/>
      <c r="B86" s="97"/>
      <c r="C86" s="19"/>
      <c r="D86" s="19"/>
      <c r="E86" s="89"/>
      <c r="F86" s="81"/>
      <c r="G86" s="82"/>
      <c r="H86" s="26">
        <f t="shared" si="0"/>
        <v>0</v>
      </c>
      <c r="I86" s="26">
        <f t="shared" si="1"/>
        <v>0</v>
      </c>
      <c r="J86" s="19"/>
      <c r="K86" s="19"/>
      <c r="L86" s="19"/>
      <c r="M86" s="67"/>
      <c r="P86" s="59"/>
    </row>
    <row r="87" spans="1:16" ht="12.75">
      <c r="A87" s="19"/>
      <c r="B87" s="97"/>
      <c r="C87" s="19"/>
      <c r="D87" s="19"/>
      <c r="E87" s="89"/>
      <c r="F87" s="81"/>
      <c r="G87" s="82"/>
      <c r="H87" s="26">
        <f t="shared" si="0"/>
        <v>0</v>
      </c>
      <c r="I87" s="26">
        <f t="shared" si="1"/>
        <v>0</v>
      </c>
      <c r="J87" s="19"/>
      <c r="K87" s="19"/>
      <c r="L87" s="19"/>
      <c r="M87" s="67"/>
      <c r="P87" s="59"/>
    </row>
    <row r="88" spans="1:16" ht="12.75">
      <c r="A88" s="19"/>
      <c r="B88" s="97"/>
      <c r="C88" s="19"/>
      <c r="D88" s="19"/>
      <c r="E88" s="89"/>
      <c r="F88" s="81"/>
      <c r="G88" s="82"/>
      <c r="H88" s="26">
        <f t="shared" si="0"/>
        <v>0</v>
      </c>
      <c r="I88" s="26">
        <f t="shared" si="1"/>
        <v>0</v>
      </c>
      <c r="J88" s="19"/>
      <c r="K88" s="19"/>
      <c r="L88" s="19"/>
      <c r="M88" s="67"/>
      <c r="P88" s="59"/>
    </row>
    <row r="89" spans="1:16" ht="12.75">
      <c r="A89" s="19"/>
      <c r="B89" s="97"/>
      <c r="C89" s="19"/>
      <c r="D89" s="19"/>
      <c r="E89" s="89"/>
      <c r="F89" s="81"/>
      <c r="G89" s="82"/>
      <c r="H89" s="26">
        <f t="shared" si="0"/>
        <v>0</v>
      </c>
      <c r="I89" s="26">
        <f t="shared" si="1"/>
        <v>0</v>
      </c>
      <c r="J89" s="19"/>
      <c r="K89" s="19"/>
      <c r="L89" s="19"/>
      <c r="M89" s="67"/>
      <c r="P89" s="59"/>
    </row>
    <row r="90" spans="1:16" ht="12.75">
      <c r="A90" s="19"/>
      <c r="B90" s="97"/>
      <c r="C90" s="19"/>
      <c r="D90" s="19"/>
      <c r="E90" s="89"/>
      <c r="F90" s="81"/>
      <c r="G90" s="82"/>
      <c r="H90" s="26">
        <f t="shared" si="0"/>
        <v>0</v>
      </c>
      <c r="I90" s="26">
        <f t="shared" si="1"/>
        <v>0</v>
      </c>
      <c r="J90" s="19"/>
      <c r="K90" s="19"/>
      <c r="L90" s="19"/>
      <c r="M90" s="67"/>
      <c r="P90" s="59"/>
    </row>
    <row r="91" spans="1:16" ht="12.75">
      <c r="A91" s="19"/>
      <c r="B91" s="97"/>
      <c r="C91" s="19"/>
      <c r="D91" s="19"/>
      <c r="E91" s="89"/>
      <c r="F91" s="81"/>
      <c r="G91" s="82"/>
      <c r="H91" s="26">
        <f t="shared" si="0"/>
        <v>0</v>
      </c>
      <c r="I91" s="26">
        <f t="shared" si="1"/>
        <v>0</v>
      </c>
      <c r="J91" s="19"/>
      <c r="K91" s="19"/>
      <c r="L91" s="19"/>
      <c r="M91" s="67"/>
      <c r="P91" s="59"/>
    </row>
    <row r="92" spans="1:16" ht="12.75">
      <c r="A92" s="19"/>
      <c r="B92" s="97"/>
      <c r="C92" s="19"/>
      <c r="D92" s="19"/>
      <c r="E92" s="89"/>
      <c r="F92" s="81"/>
      <c r="G92" s="82"/>
      <c r="H92" s="26">
        <f t="shared" si="0"/>
        <v>0</v>
      </c>
      <c r="I92" s="26">
        <f t="shared" si="1"/>
        <v>0</v>
      </c>
      <c r="J92" s="19"/>
      <c r="K92" s="19"/>
      <c r="L92" s="19"/>
      <c r="M92" s="67"/>
      <c r="P92" s="59"/>
    </row>
    <row r="93" spans="1:16" ht="12.75">
      <c r="P93" s="59"/>
    </row>
    <row r="94" spans="1:16" ht="12.75">
      <c r="P94" s="59"/>
    </row>
    <row r="95" spans="1:16" ht="12.75">
      <c r="B95" s="110"/>
      <c r="E95" s="111"/>
      <c r="F95" s="111"/>
      <c r="G95" s="112"/>
      <c r="P95" s="59"/>
    </row>
    <row r="96" spans="1:16" ht="12.75">
      <c r="B96" s="110"/>
      <c r="E96" s="111"/>
      <c r="F96" s="111"/>
      <c r="G96" s="112"/>
      <c r="P96" s="59"/>
    </row>
    <row r="97" spans="2:16" ht="12.75">
      <c r="B97" s="110"/>
      <c r="D97" s="3"/>
      <c r="E97" s="111"/>
      <c r="F97" s="111"/>
      <c r="G97" s="112"/>
      <c r="P97" s="59"/>
    </row>
    <row r="98" spans="2:16" ht="12.75">
      <c r="B98" s="110"/>
      <c r="E98" s="111"/>
      <c r="F98" s="111"/>
      <c r="G98" s="112"/>
      <c r="P98" s="59"/>
    </row>
    <row r="99" spans="2:16" ht="12.75">
      <c r="B99" s="110"/>
      <c r="E99" s="111"/>
      <c r="F99" s="111"/>
      <c r="G99" s="112"/>
      <c r="P99" s="59"/>
    </row>
    <row r="100" spans="2:16" ht="12.75">
      <c r="B100" s="110"/>
      <c r="E100" s="111"/>
      <c r="F100" s="111"/>
      <c r="G100" s="112"/>
      <c r="P100" s="59"/>
    </row>
    <row r="101" spans="2:16" ht="12.75">
      <c r="B101" s="110"/>
      <c r="E101" s="111"/>
      <c r="F101" s="111"/>
      <c r="G101" s="112"/>
      <c r="P101" s="59"/>
    </row>
    <row r="102" spans="2:16" ht="12.75">
      <c r="B102" s="110"/>
      <c r="E102" s="111"/>
      <c r="F102" s="111"/>
      <c r="G102" s="112"/>
      <c r="P102" s="59"/>
    </row>
    <row r="103" spans="2:16" ht="12.75">
      <c r="B103" s="110"/>
      <c r="E103" s="111"/>
      <c r="F103" s="111"/>
      <c r="G103" s="112"/>
      <c r="P103" s="59"/>
    </row>
    <row r="104" spans="2:16" ht="12.75">
      <c r="B104" s="110"/>
      <c r="E104" s="111"/>
      <c r="F104" s="111"/>
      <c r="G104" s="112"/>
      <c r="P104" s="59"/>
    </row>
    <row r="105" spans="2:16" ht="12.75">
      <c r="B105" s="110"/>
      <c r="E105" s="111"/>
      <c r="F105" s="111"/>
      <c r="G105" s="112"/>
      <c r="P105" s="59"/>
    </row>
    <row r="106" spans="2:16" ht="12.75">
      <c r="B106" s="110"/>
      <c r="E106" s="111"/>
      <c r="F106" s="111"/>
      <c r="G106" s="112"/>
      <c r="P106" s="59"/>
    </row>
    <row r="107" spans="2:16" ht="12.75">
      <c r="B107" s="110"/>
      <c r="E107" s="111"/>
      <c r="F107" s="111"/>
      <c r="G107" s="112"/>
      <c r="P107" s="59"/>
    </row>
    <row r="108" spans="2:16" ht="12.75">
      <c r="B108" s="110"/>
      <c r="E108" s="111"/>
      <c r="F108" s="111"/>
      <c r="G108" s="112"/>
      <c r="P108" s="59"/>
    </row>
    <row r="109" spans="2:16" ht="12.75">
      <c r="B109" s="110"/>
      <c r="E109" s="111"/>
      <c r="F109" s="111"/>
      <c r="G109" s="112"/>
      <c r="P109" s="59"/>
    </row>
    <row r="110" spans="2:16" ht="12.75">
      <c r="B110" s="110"/>
      <c r="E110" s="111"/>
      <c r="F110" s="111"/>
      <c r="G110" s="112"/>
      <c r="P110" s="59"/>
    </row>
    <row r="111" spans="2:16" ht="12.75">
      <c r="B111" s="110"/>
      <c r="E111" s="111"/>
      <c r="F111" s="111"/>
      <c r="G111" s="112"/>
      <c r="P111" s="59"/>
    </row>
    <row r="112" spans="2:16" ht="12.75">
      <c r="B112" s="110"/>
      <c r="E112" s="111"/>
      <c r="F112" s="111"/>
      <c r="G112" s="112"/>
      <c r="P112" s="59"/>
    </row>
    <row r="113" spans="2:16" ht="12.75">
      <c r="B113" s="110"/>
      <c r="E113" s="111"/>
      <c r="F113" s="111"/>
      <c r="G113" s="112"/>
      <c r="P113" s="59"/>
    </row>
    <row r="114" spans="2:16" ht="12.75">
      <c r="B114" s="110"/>
      <c r="E114" s="111"/>
      <c r="F114" s="111"/>
      <c r="G114" s="112"/>
      <c r="P114" s="59"/>
    </row>
    <row r="115" spans="2:16" ht="12.75">
      <c r="B115" s="110"/>
      <c r="E115" s="111"/>
      <c r="F115" s="111"/>
      <c r="G115" s="112"/>
      <c r="P115" s="59"/>
    </row>
    <row r="116" spans="2:16" ht="12.75">
      <c r="B116" s="110"/>
      <c r="E116" s="111"/>
      <c r="F116" s="111"/>
      <c r="G116" s="112"/>
      <c r="P116" s="59"/>
    </row>
    <row r="117" spans="2:16" ht="12.75">
      <c r="B117" s="110"/>
      <c r="E117" s="111"/>
      <c r="F117" s="111"/>
      <c r="G117" s="112"/>
      <c r="P117" s="59"/>
    </row>
    <row r="118" spans="2:16" ht="12.75">
      <c r="B118" s="110"/>
      <c r="E118" s="111"/>
      <c r="F118" s="111"/>
      <c r="G118" s="112"/>
      <c r="P118" s="59"/>
    </row>
    <row r="119" spans="2:16" ht="12.75">
      <c r="B119" s="110"/>
      <c r="E119" s="111"/>
      <c r="F119" s="111"/>
      <c r="G119" s="112"/>
      <c r="P119" s="59"/>
    </row>
    <row r="120" spans="2:16" ht="12.75">
      <c r="B120" s="110"/>
      <c r="E120" s="111"/>
      <c r="F120" s="111"/>
      <c r="G120" s="112"/>
      <c r="P120" s="59"/>
    </row>
    <row r="121" spans="2:16" ht="12.75">
      <c r="B121" s="110"/>
      <c r="E121" s="111"/>
      <c r="F121" s="111"/>
      <c r="G121" s="112"/>
      <c r="P121" s="59"/>
    </row>
    <row r="122" spans="2:16" ht="12.75">
      <c r="B122" s="110"/>
      <c r="E122" s="111"/>
      <c r="F122" s="111"/>
      <c r="G122" s="112"/>
      <c r="P122" s="59"/>
    </row>
    <row r="123" spans="2:16" ht="12.75">
      <c r="B123" s="110"/>
      <c r="E123" s="111"/>
      <c r="F123" s="111"/>
      <c r="G123" s="112"/>
      <c r="P123" s="59"/>
    </row>
    <row r="124" spans="2:16" ht="12.75">
      <c r="B124" s="110"/>
      <c r="E124" s="111"/>
      <c r="F124" s="111"/>
      <c r="G124" s="112"/>
      <c r="P124" s="59"/>
    </row>
    <row r="125" spans="2:16" ht="12.75">
      <c r="B125" s="110"/>
      <c r="E125" s="111"/>
      <c r="F125" s="111"/>
      <c r="G125" s="112"/>
      <c r="P125" s="59"/>
    </row>
    <row r="126" spans="2:16" ht="12.75">
      <c r="B126" s="110"/>
      <c r="E126" s="111"/>
      <c r="F126" s="111"/>
      <c r="G126" s="112"/>
      <c r="P126" s="59"/>
    </row>
    <row r="127" spans="2:16" ht="12.75">
      <c r="B127" s="110"/>
      <c r="E127" s="111"/>
      <c r="F127" s="111"/>
      <c r="G127" s="112"/>
      <c r="P127" s="59"/>
    </row>
    <row r="128" spans="2:16" ht="12.75">
      <c r="B128" s="110"/>
      <c r="E128" s="111"/>
      <c r="F128" s="111"/>
      <c r="G128" s="112"/>
      <c r="P128" s="59"/>
    </row>
    <row r="129" spans="2:16" ht="12.75">
      <c r="B129" s="110"/>
      <c r="E129" s="111"/>
      <c r="F129" s="111"/>
      <c r="G129" s="112"/>
      <c r="P129" s="59"/>
    </row>
    <row r="130" spans="2:16" ht="12.75">
      <c r="B130" s="110"/>
      <c r="E130" s="111"/>
      <c r="F130" s="111"/>
      <c r="G130" s="112"/>
      <c r="P130" s="59"/>
    </row>
    <row r="131" spans="2:16" ht="12.75">
      <c r="B131" s="110"/>
      <c r="E131" s="111"/>
      <c r="F131" s="111"/>
      <c r="G131" s="112"/>
      <c r="P131" s="59"/>
    </row>
    <row r="132" spans="2:16" ht="12.75">
      <c r="B132" s="110"/>
      <c r="E132" s="111"/>
      <c r="F132" s="111"/>
      <c r="G132" s="112"/>
      <c r="P132" s="59"/>
    </row>
    <row r="133" spans="2:16" ht="12.75">
      <c r="B133" s="110"/>
      <c r="E133" s="111"/>
      <c r="F133" s="111"/>
      <c r="G133" s="112"/>
      <c r="P133" s="59"/>
    </row>
    <row r="134" spans="2:16" ht="12.75">
      <c r="B134" s="110"/>
      <c r="E134" s="111"/>
      <c r="F134" s="111"/>
      <c r="G134" s="112"/>
      <c r="P134" s="59"/>
    </row>
    <row r="135" spans="2:16" ht="12.75">
      <c r="B135" s="110"/>
      <c r="E135" s="111"/>
      <c r="F135" s="111"/>
      <c r="G135" s="112"/>
      <c r="P135" s="59"/>
    </row>
    <row r="136" spans="2:16" ht="12.75">
      <c r="B136" s="110"/>
      <c r="E136" s="111"/>
      <c r="F136" s="111"/>
      <c r="G136" s="112"/>
      <c r="P136" s="59"/>
    </row>
    <row r="137" spans="2:16" ht="12.75">
      <c r="B137" s="110"/>
      <c r="E137" s="111"/>
      <c r="F137" s="111"/>
      <c r="G137" s="112"/>
      <c r="P137" s="59"/>
    </row>
    <row r="138" spans="2:16" ht="12.75">
      <c r="B138" s="110"/>
      <c r="E138" s="111"/>
      <c r="F138" s="111"/>
      <c r="G138" s="112"/>
      <c r="P138" s="59"/>
    </row>
    <row r="139" spans="2:16" ht="12.75">
      <c r="B139" s="110"/>
      <c r="E139" s="111"/>
      <c r="F139" s="111"/>
      <c r="G139" s="112"/>
      <c r="P139" s="59"/>
    </row>
    <row r="140" spans="2:16" ht="12.75">
      <c r="B140" s="110"/>
      <c r="E140" s="111"/>
      <c r="F140" s="111"/>
      <c r="G140" s="112"/>
      <c r="P140" s="59"/>
    </row>
    <row r="141" spans="2:16" ht="12.75">
      <c r="B141" s="110"/>
      <c r="E141" s="111"/>
      <c r="F141" s="111"/>
      <c r="G141" s="112"/>
      <c r="P141" s="59"/>
    </row>
    <row r="142" spans="2:16" ht="12.75">
      <c r="B142" s="110"/>
      <c r="E142" s="111"/>
      <c r="F142" s="111"/>
      <c r="G142" s="112"/>
      <c r="P142" s="59"/>
    </row>
    <row r="143" spans="2:16" ht="12.75">
      <c r="B143" s="110"/>
      <c r="E143" s="111"/>
      <c r="F143" s="111"/>
      <c r="G143" s="112"/>
      <c r="P143" s="59"/>
    </row>
    <row r="144" spans="2:16" ht="12.75">
      <c r="B144" s="110"/>
      <c r="E144" s="111"/>
      <c r="F144" s="111"/>
      <c r="G144" s="112"/>
      <c r="P144" s="59"/>
    </row>
    <row r="145" spans="2:16" ht="12.75">
      <c r="B145" s="110"/>
      <c r="E145" s="111"/>
      <c r="F145" s="111"/>
      <c r="G145" s="112"/>
      <c r="P145" s="59"/>
    </row>
    <row r="146" spans="2:16" ht="12.75">
      <c r="B146" s="110"/>
      <c r="E146" s="111"/>
      <c r="F146" s="111"/>
      <c r="G146" s="112"/>
      <c r="P146" s="59"/>
    </row>
    <row r="147" spans="2:16" ht="12.75">
      <c r="B147" s="110"/>
      <c r="E147" s="111"/>
      <c r="F147" s="111"/>
      <c r="G147" s="112"/>
      <c r="P147" s="59"/>
    </row>
    <row r="148" spans="2:16" ht="12.75">
      <c r="B148" s="110"/>
      <c r="E148" s="111"/>
      <c r="F148" s="111"/>
      <c r="G148" s="112"/>
      <c r="P148" s="59"/>
    </row>
    <row r="149" spans="2:16" ht="12.75">
      <c r="B149" s="110"/>
      <c r="E149" s="111"/>
      <c r="F149" s="111"/>
      <c r="G149" s="112"/>
      <c r="P149" s="59"/>
    </row>
    <row r="150" spans="2:16" ht="12.75">
      <c r="B150" s="110"/>
      <c r="E150" s="111"/>
      <c r="F150" s="111"/>
      <c r="G150" s="112"/>
      <c r="P150" s="59"/>
    </row>
    <row r="151" spans="2:16" ht="12.75">
      <c r="B151" s="110"/>
      <c r="E151" s="111"/>
      <c r="F151" s="111"/>
      <c r="G151" s="112"/>
      <c r="P151" s="59"/>
    </row>
    <row r="152" spans="2:16" ht="12.75">
      <c r="B152" s="110"/>
      <c r="E152" s="111"/>
      <c r="F152" s="111"/>
      <c r="G152" s="112"/>
      <c r="P152" s="59"/>
    </row>
    <row r="153" spans="2:16" ht="12.75">
      <c r="B153" s="110"/>
      <c r="E153" s="111"/>
      <c r="F153" s="111"/>
      <c r="G153" s="112"/>
      <c r="P153" s="59"/>
    </row>
    <row r="154" spans="2:16" ht="12.75">
      <c r="B154" s="110"/>
      <c r="E154" s="111"/>
      <c r="F154" s="111"/>
      <c r="G154" s="112"/>
      <c r="P154" s="59"/>
    </row>
    <row r="155" spans="2:16" ht="12.75">
      <c r="B155" s="110"/>
      <c r="E155" s="111"/>
      <c r="F155" s="111"/>
      <c r="G155" s="112"/>
      <c r="P155" s="59"/>
    </row>
    <row r="156" spans="2:16" ht="12.75">
      <c r="B156" s="110"/>
      <c r="E156" s="111"/>
      <c r="F156" s="111"/>
      <c r="G156" s="112"/>
      <c r="P156" s="59"/>
    </row>
    <row r="157" spans="2:16" ht="12.75">
      <c r="B157" s="110"/>
      <c r="E157" s="111"/>
      <c r="F157" s="111"/>
      <c r="G157" s="112"/>
      <c r="P157" s="59"/>
    </row>
    <row r="158" spans="2:16" ht="12.75">
      <c r="B158" s="110"/>
      <c r="E158" s="111"/>
      <c r="F158" s="111"/>
      <c r="G158" s="112"/>
      <c r="P158" s="59"/>
    </row>
    <row r="159" spans="2:16" ht="12.75">
      <c r="B159" s="110"/>
      <c r="E159" s="111"/>
      <c r="F159" s="111"/>
      <c r="G159" s="112"/>
      <c r="P159" s="59"/>
    </row>
    <row r="160" spans="2:16" ht="12.75">
      <c r="B160" s="110"/>
      <c r="E160" s="111"/>
      <c r="F160" s="111"/>
      <c r="G160" s="112"/>
      <c r="P160" s="59"/>
    </row>
    <row r="161" spans="2:16" ht="12.75">
      <c r="B161" s="110"/>
      <c r="E161" s="111"/>
      <c r="F161" s="111"/>
      <c r="G161" s="112"/>
      <c r="P161" s="59"/>
    </row>
    <row r="162" spans="2:16" ht="12.75">
      <c r="B162" s="110"/>
      <c r="E162" s="111"/>
      <c r="F162" s="111"/>
      <c r="G162" s="112"/>
      <c r="P162" s="59"/>
    </row>
    <row r="163" spans="2:16" ht="12.75">
      <c r="B163" s="110"/>
      <c r="E163" s="111"/>
      <c r="F163" s="111"/>
      <c r="G163" s="112"/>
      <c r="P163" s="59"/>
    </row>
    <row r="164" spans="2:16" ht="12.75">
      <c r="B164" s="110"/>
      <c r="E164" s="111"/>
      <c r="F164" s="111"/>
      <c r="G164" s="112"/>
      <c r="P164" s="59"/>
    </row>
    <row r="165" spans="2:16" ht="12.75">
      <c r="B165" s="110"/>
      <c r="E165" s="111"/>
      <c r="F165" s="111"/>
      <c r="G165" s="112"/>
      <c r="P165" s="59"/>
    </row>
    <row r="166" spans="2:16" ht="12.75">
      <c r="B166" s="110"/>
      <c r="E166" s="111"/>
      <c r="F166" s="111"/>
      <c r="G166" s="112"/>
      <c r="P166" s="59"/>
    </row>
    <row r="167" spans="2:16" ht="12.75">
      <c r="B167" s="110"/>
      <c r="E167" s="111"/>
      <c r="F167" s="111"/>
      <c r="G167" s="112"/>
      <c r="P167" s="59"/>
    </row>
    <row r="168" spans="2:16" ht="12.75">
      <c r="B168" s="110"/>
      <c r="E168" s="111"/>
      <c r="F168" s="111"/>
      <c r="G168" s="112"/>
      <c r="P168" s="59"/>
    </row>
    <row r="169" spans="2:16" ht="12.75">
      <c r="B169" s="110"/>
      <c r="E169" s="111"/>
      <c r="F169" s="111"/>
      <c r="G169" s="112"/>
      <c r="P169" s="59"/>
    </row>
    <row r="170" spans="2:16" ht="12.75">
      <c r="B170" s="110"/>
      <c r="E170" s="111"/>
      <c r="F170" s="111"/>
      <c r="G170" s="112"/>
      <c r="P170" s="59"/>
    </row>
    <row r="171" spans="2:16" ht="12.75">
      <c r="B171" s="110"/>
      <c r="E171" s="111"/>
      <c r="F171" s="111"/>
      <c r="G171" s="112"/>
      <c r="P171" s="59"/>
    </row>
    <row r="172" spans="2:16" ht="12.75">
      <c r="B172" s="110"/>
      <c r="E172" s="111"/>
      <c r="F172" s="111"/>
      <c r="G172" s="112"/>
      <c r="P172" s="59"/>
    </row>
    <row r="173" spans="2:16" ht="12.75">
      <c r="B173" s="110"/>
      <c r="E173" s="111"/>
      <c r="F173" s="111"/>
      <c r="G173" s="112"/>
      <c r="P173" s="59"/>
    </row>
    <row r="174" spans="2:16" ht="12.75">
      <c r="B174" s="110"/>
      <c r="E174" s="111"/>
      <c r="F174" s="111"/>
      <c r="G174" s="112"/>
      <c r="P174" s="59"/>
    </row>
    <row r="175" spans="2:16" ht="12.75">
      <c r="B175" s="110"/>
      <c r="E175" s="111"/>
      <c r="F175" s="111"/>
      <c r="G175" s="112"/>
      <c r="P175" s="59"/>
    </row>
    <row r="176" spans="2:16" ht="12.75">
      <c r="B176" s="110"/>
      <c r="E176" s="111"/>
      <c r="F176" s="111"/>
      <c r="G176" s="112"/>
      <c r="P176" s="59"/>
    </row>
    <row r="177" spans="2:16" ht="12.75">
      <c r="B177" s="110"/>
      <c r="E177" s="111"/>
      <c r="F177" s="111"/>
      <c r="G177" s="112"/>
      <c r="P177" s="59"/>
    </row>
    <row r="178" spans="2:16" ht="12.75">
      <c r="B178" s="110"/>
      <c r="E178" s="111"/>
      <c r="F178" s="111"/>
      <c r="G178" s="112"/>
      <c r="P178" s="59"/>
    </row>
    <row r="179" spans="2:16" ht="12.75">
      <c r="B179" s="110"/>
      <c r="E179" s="111"/>
      <c r="F179" s="111"/>
      <c r="G179" s="112"/>
      <c r="P179" s="59"/>
    </row>
    <row r="180" spans="2:16" ht="12.75">
      <c r="B180" s="110"/>
      <c r="E180" s="111"/>
      <c r="F180" s="111"/>
      <c r="G180" s="112"/>
      <c r="P180" s="59"/>
    </row>
    <row r="181" spans="2:16" ht="12.75">
      <c r="B181" s="110"/>
      <c r="E181" s="111"/>
      <c r="F181" s="111"/>
      <c r="G181" s="112"/>
      <c r="P181" s="59"/>
    </row>
    <row r="182" spans="2:16" ht="12.75">
      <c r="B182" s="110"/>
      <c r="E182" s="111"/>
      <c r="F182" s="111"/>
      <c r="G182" s="112"/>
      <c r="P182" s="59"/>
    </row>
    <row r="183" spans="2:16" ht="12.75">
      <c r="B183" s="110"/>
      <c r="E183" s="111"/>
      <c r="F183" s="111"/>
      <c r="G183" s="112"/>
      <c r="P183" s="59"/>
    </row>
    <row r="184" spans="2:16" ht="12.75">
      <c r="B184" s="110"/>
      <c r="E184" s="111"/>
      <c r="F184" s="111"/>
      <c r="G184" s="112"/>
      <c r="P184" s="59"/>
    </row>
    <row r="185" spans="2:16" ht="12.75">
      <c r="B185" s="110"/>
      <c r="E185" s="111"/>
      <c r="F185" s="111"/>
      <c r="G185" s="112"/>
      <c r="P185" s="59"/>
    </row>
    <row r="186" spans="2:16" ht="12.75">
      <c r="B186" s="110"/>
      <c r="E186" s="111"/>
      <c r="F186" s="111"/>
      <c r="G186" s="112"/>
      <c r="P186" s="59"/>
    </row>
    <row r="187" spans="2:16" ht="12.75">
      <c r="B187" s="110"/>
      <c r="E187" s="111"/>
      <c r="F187" s="111"/>
      <c r="G187" s="112"/>
      <c r="P187" s="59"/>
    </row>
    <row r="188" spans="2:16" ht="12.75">
      <c r="B188" s="110"/>
      <c r="E188" s="111"/>
      <c r="F188" s="111"/>
      <c r="G188" s="112"/>
      <c r="P188" s="59"/>
    </row>
    <row r="189" spans="2:16" ht="12.75">
      <c r="B189" s="110"/>
      <c r="E189" s="111"/>
      <c r="F189" s="111"/>
      <c r="G189" s="112"/>
      <c r="P189" s="59"/>
    </row>
    <row r="190" spans="2:16" ht="12.75">
      <c r="B190" s="110"/>
      <c r="E190" s="111"/>
      <c r="F190" s="111"/>
      <c r="G190" s="112"/>
      <c r="P190" s="59"/>
    </row>
    <row r="191" spans="2:16" ht="12.75">
      <c r="B191" s="110"/>
      <c r="E191" s="111"/>
      <c r="F191" s="111"/>
      <c r="G191" s="112"/>
      <c r="P191" s="59"/>
    </row>
    <row r="192" spans="2:16" ht="12.75">
      <c r="B192" s="110"/>
      <c r="E192" s="111"/>
      <c r="F192" s="111"/>
      <c r="G192" s="112"/>
      <c r="P192" s="59"/>
    </row>
    <row r="193" spans="2:16" ht="12.75">
      <c r="B193" s="110"/>
      <c r="E193" s="111"/>
      <c r="F193" s="111"/>
      <c r="G193" s="112"/>
      <c r="P193" s="59"/>
    </row>
    <row r="194" spans="2:16" ht="12.75">
      <c r="B194" s="110"/>
      <c r="E194" s="111"/>
      <c r="F194" s="111"/>
      <c r="G194" s="112"/>
      <c r="P194" s="59"/>
    </row>
    <row r="195" spans="2:16" ht="12.75">
      <c r="B195" s="110"/>
      <c r="E195" s="111"/>
      <c r="F195" s="111"/>
      <c r="G195" s="112"/>
      <c r="P195" s="59"/>
    </row>
    <row r="196" spans="2:16" ht="12.75">
      <c r="B196" s="110"/>
      <c r="E196" s="111"/>
      <c r="F196" s="111"/>
      <c r="G196" s="112"/>
      <c r="P196" s="59"/>
    </row>
    <row r="197" spans="2:16" ht="12.75">
      <c r="B197" s="110"/>
      <c r="E197" s="111"/>
      <c r="F197" s="111"/>
      <c r="G197" s="112"/>
      <c r="P197" s="59"/>
    </row>
    <row r="198" spans="2:16" ht="12.75">
      <c r="B198" s="110"/>
      <c r="E198" s="111"/>
      <c r="F198" s="111"/>
      <c r="G198" s="112"/>
      <c r="P198" s="59"/>
    </row>
    <row r="199" spans="2:16" ht="12.75">
      <c r="B199" s="110"/>
      <c r="E199" s="111"/>
      <c r="F199" s="111"/>
      <c r="G199" s="112"/>
      <c r="P199" s="59"/>
    </row>
    <row r="200" spans="2:16" ht="12.75">
      <c r="B200" s="110"/>
      <c r="E200" s="111"/>
      <c r="F200" s="111"/>
      <c r="G200" s="112"/>
      <c r="P200" s="59"/>
    </row>
    <row r="201" spans="2:16" ht="12.75">
      <c r="B201" s="110"/>
      <c r="E201" s="111"/>
      <c r="F201" s="111"/>
      <c r="G201" s="112"/>
      <c r="P201" s="59"/>
    </row>
    <row r="202" spans="2:16" ht="12.75">
      <c r="B202" s="110"/>
      <c r="E202" s="111"/>
      <c r="F202" s="111"/>
      <c r="G202" s="112"/>
      <c r="P202" s="59"/>
    </row>
    <row r="203" spans="2:16" ht="12.75">
      <c r="B203" s="110"/>
      <c r="E203" s="111"/>
      <c r="F203" s="111"/>
      <c r="G203" s="112"/>
      <c r="P203" s="59"/>
    </row>
    <row r="204" spans="2:16" ht="12.75">
      <c r="B204" s="110"/>
      <c r="E204" s="111"/>
      <c r="F204" s="111"/>
      <c r="G204" s="112"/>
      <c r="P204" s="59"/>
    </row>
    <row r="205" spans="2:16" ht="12.75">
      <c r="B205" s="110"/>
      <c r="E205" s="111"/>
      <c r="F205" s="111"/>
      <c r="G205" s="112"/>
      <c r="P205" s="59"/>
    </row>
    <row r="206" spans="2:16" ht="12.75">
      <c r="B206" s="110"/>
      <c r="E206" s="111"/>
      <c r="F206" s="111"/>
      <c r="G206" s="112"/>
      <c r="P206" s="59"/>
    </row>
    <row r="207" spans="2:16" ht="12.75">
      <c r="B207" s="110"/>
      <c r="E207" s="111"/>
      <c r="F207" s="111"/>
      <c r="G207" s="112"/>
      <c r="P207" s="59"/>
    </row>
    <row r="208" spans="2:16" ht="12.75">
      <c r="B208" s="110"/>
      <c r="E208" s="111"/>
      <c r="F208" s="111"/>
      <c r="G208" s="112"/>
      <c r="P208" s="59"/>
    </row>
    <row r="209" spans="2:16" ht="12.75">
      <c r="B209" s="110"/>
      <c r="E209" s="111"/>
      <c r="F209" s="111"/>
      <c r="G209" s="112"/>
      <c r="P209" s="59"/>
    </row>
    <row r="210" spans="2:16" ht="12.75">
      <c r="B210" s="110"/>
      <c r="E210" s="111"/>
      <c r="F210" s="111"/>
      <c r="G210" s="112"/>
      <c r="P210" s="59"/>
    </row>
    <row r="211" spans="2:16" ht="12.75">
      <c r="B211" s="110"/>
      <c r="E211" s="111"/>
      <c r="F211" s="111"/>
      <c r="G211" s="112"/>
      <c r="P211" s="59"/>
    </row>
    <row r="212" spans="2:16" ht="12.75">
      <c r="B212" s="110"/>
      <c r="E212" s="111"/>
      <c r="F212" s="111"/>
      <c r="G212" s="112"/>
      <c r="P212" s="59"/>
    </row>
    <row r="213" spans="2:16" ht="12.75">
      <c r="B213" s="110"/>
      <c r="E213" s="111"/>
      <c r="F213" s="111"/>
      <c r="G213" s="112"/>
      <c r="P213" s="59"/>
    </row>
    <row r="214" spans="2:16" ht="12.75">
      <c r="B214" s="110"/>
      <c r="E214" s="111"/>
      <c r="F214" s="111"/>
      <c r="G214" s="112"/>
      <c r="P214" s="59"/>
    </row>
    <row r="215" spans="2:16" ht="12.75">
      <c r="B215" s="110"/>
      <c r="E215" s="111"/>
      <c r="F215" s="111"/>
      <c r="G215" s="112"/>
      <c r="P215" s="59"/>
    </row>
    <row r="216" spans="2:16" ht="12.75">
      <c r="B216" s="110"/>
      <c r="E216" s="111"/>
      <c r="F216" s="111"/>
      <c r="G216" s="112"/>
      <c r="P216" s="59"/>
    </row>
    <row r="217" spans="2:16" ht="12.75">
      <c r="B217" s="110"/>
      <c r="E217" s="111"/>
      <c r="F217" s="111"/>
      <c r="G217" s="112"/>
      <c r="P217" s="59"/>
    </row>
    <row r="218" spans="2:16" ht="12.75">
      <c r="B218" s="110"/>
      <c r="E218" s="111"/>
      <c r="F218" s="111"/>
      <c r="G218" s="112"/>
      <c r="P218" s="59"/>
    </row>
    <row r="219" spans="2:16" ht="12.75">
      <c r="B219" s="110"/>
      <c r="E219" s="111"/>
      <c r="F219" s="111"/>
      <c r="G219" s="112"/>
      <c r="P219" s="59"/>
    </row>
    <row r="220" spans="2:16" ht="12.75">
      <c r="B220" s="110"/>
      <c r="E220" s="111"/>
      <c r="F220" s="111"/>
      <c r="G220" s="112"/>
      <c r="P220" s="59"/>
    </row>
    <row r="221" spans="2:16" ht="12.75">
      <c r="B221" s="110"/>
      <c r="E221" s="111"/>
      <c r="F221" s="111"/>
      <c r="G221" s="112"/>
      <c r="P221" s="59"/>
    </row>
    <row r="222" spans="2:16" ht="12.75">
      <c r="B222" s="110"/>
      <c r="E222" s="111"/>
      <c r="F222" s="111"/>
      <c r="G222" s="112"/>
      <c r="P222" s="59"/>
    </row>
    <row r="223" spans="2:16" ht="12.75">
      <c r="B223" s="110"/>
      <c r="E223" s="111"/>
      <c r="F223" s="111"/>
      <c r="G223" s="112"/>
      <c r="P223" s="59"/>
    </row>
    <row r="224" spans="2:16" ht="12.75">
      <c r="B224" s="110"/>
      <c r="E224" s="111"/>
      <c r="F224" s="111"/>
      <c r="G224" s="112"/>
      <c r="P224" s="59"/>
    </row>
    <row r="225" spans="2:16" ht="12.75">
      <c r="B225" s="110"/>
      <c r="E225" s="111"/>
      <c r="F225" s="111"/>
      <c r="G225" s="112"/>
      <c r="P225" s="59"/>
    </row>
    <row r="226" spans="2:16" ht="12.75">
      <c r="B226" s="110"/>
      <c r="E226" s="111"/>
      <c r="F226" s="111"/>
      <c r="G226" s="112"/>
      <c r="P226" s="59"/>
    </row>
    <row r="227" spans="2:16" ht="12.75">
      <c r="B227" s="110"/>
      <c r="E227" s="111"/>
      <c r="F227" s="111"/>
      <c r="G227" s="112"/>
      <c r="P227" s="59"/>
    </row>
    <row r="228" spans="2:16" ht="12.75">
      <c r="B228" s="110"/>
      <c r="E228" s="111"/>
      <c r="F228" s="111"/>
      <c r="G228" s="112"/>
      <c r="P228" s="59"/>
    </row>
    <row r="229" spans="2:16" ht="12.75">
      <c r="B229" s="110"/>
      <c r="E229" s="111"/>
      <c r="F229" s="111"/>
      <c r="G229" s="112"/>
      <c r="P229" s="59"/>
    </row>
    <row r="230" spans="2:16" ht="12.75">
      <c r="B230" s="110"/>
      <c r="E230" s="111"/>
      <c r="F230" s="111"/>
      <c r="G230" s="112"/>
      <c r="P230" s="59"/>
    </row>
    <row r="231" spans="2:16" ht="12.75">
      <c r="B231" s="110"/>
      <c r="E231" s="111"/>
      <c r="F231" s="111"/>
      <c r="G231" s="112"/>
      <c r="P231" s="59"/>
    </row>
    <row r="232" spans="2:16" ht="12.75">
      <c r="B232" s="110"/>
      <c r="E232" s="111"/>
      <c r="F232" s="111"/>
      <c r="G232" s="112"/>
      <c r="P232" s="59"/>
    </row>
    <row r="233" spans="2:16" ht="12.75">
      <c r="B233" s="110"/>
      <c r="E233" s="111"/>
      <c r="F233" s="111"/>
      <c r="G233" s="112"/>
      <c r="P233" s="59"/>
    </row>
    <row r="234" spans="2:16" ht="12.75">
      <c r="B234" s="110"/>
      <c r="E234" s="111"/>
      <c r="F234" s="111"/>
      <c r="G234" s="112"/>
      <c r="P234" s="59"/>
    </row>
    <row r="235" spans="2:16" ht="12.75">
      <c r="B235" s="110"/>
      <c r="E235" s="111"/>
      <c r="F235" s="111"/>
      <c r="G235" s="112"/>
      <c r="P235" s="59"/>
    </row>
    <row r="236" spans="2:16" ht="12.75">
      <c r="B236" s="110"/>
      <c r="E236" s="111"/>
      <c r="F236" s="111"/>
      <c r="G236" s="112"/>
      <c r="P236" s="59"/>
    </row>
    <row r="237" spans="2:16" ht="12.75">
      <c r="B237" s="110"/>
      <c r="E237" s="111"/>
      <c r="F237" s="111"/>
      <c r="G237" s="112"/>
      <c r="P237" s="59"/>
    </row>
    <row r="238" spans="2:16" ht="12.75">
      <c r="B238" s="110"/>
      <c r="E238" s="111"/>
      <c r="F238" s="111"/>
      <c r="G238" s="112"/>
      <c r="P238" s="59"/>
    </row>
    <row r="239" spans="2:16" ht="12.75">
      <c r="B239" s="110"/>
      <c r="E239" s="111"/>
      <c r="F239" s="111"/>
      <c r="G239" s="112"/>
      <c r="P239" s="59"/>
    </row>
    <row r="240" spans="2:16" ht="12.75">
      <c r="B240" s="110"/>
      <c r="E240" s="111"/>
      <c r="F240" s="111"/>
      <c r="G240" s="112"/>
      <c r="P240" s="59"/>
    </row>
    <row r="241" spans="2:16" ht="12.75">
      <c r="B241" s="110"/>
      <c r="E241" s="111"/>
      <c r="F241" s="111"/>
      <c r="G241" s="112"/>
      <c r="P241" s="59"/>
    </row>
    <row r="242" spans="2:16" ht="12.75">
      <c r="B242" s="110"/>
      <c r="E242" s="111"/>
      <c r="F242" s="111"/>
      <c r="G242" s="112"/>
      <c r="P242" s="59"/>
    </row>
    <row r="243" spans="2:16" ht="12.75">
      <c r="B243" s="110"/>
      <c r="E243" s="111"/>
      <c r="F243" s="111"/>
      <c r="G243" s="112"/>
      <c r="P243" s="59"/>
    </row>
    <row r="244" spans="2:16" ht="12.75">
      <c r="B244" s="110"/>
      <c r="E244" s="111"/>
      <c r="F244" s="111"/>
      <c r="G244" s="112"/>
      <c r="P244" s="59"/>
    </row>
    <row r="245" spans="2:16" ht="12.75">
      <c r="B245" s="110"/>
      <c r="E245" s="111"/>
      <c r="F245" s="111"/>
      <c r="G245" s="112"/>
      <c r="P245" s="59"/>
    </row>
    <row r="246" spans="2:16" ht="12.75">
      <c r="B246" s="110"/>
      <c r="E246" s="111"/>
      <c r="F246" s="111"/>
      <c r="G246" s="112"/>
      <c r="P246" s="59"/>
    </row>
    <row r="247" spans="2:16" ht="12.75">
      <c r="B247" s="110"/>
      <c r="E247" s="111"/>
      <c r="F247" s="111"/>
      <c r="G247" s="112"/>
      <c r="P247" s="59"/>
    </row>
    <row r="248" spans="2:16" ht="12.75">
      <c r="B248" s="110"/>
      <c r="E248" s="111"/>
      <c r="F248" s="111"/>
      <c r="G248" s="112"/>
      <c r="P248" s="59"/>
    </row>
    <row r="249" spans="2:16" ht="12.75">
      <c r="B249" s="110"/>
      <c r="E249" s="111"/>
      <c r="F249" s="111"/>
      <c r="G249" s="112"/>
      <c r="P249" s="59"/>
    </row>
    <row r="250" spans="2:16" ht="12.75">
      <c r="B250" s="110"/>
      <c r="E250" s="111"/>
      <c r="F250" s="111"/>
      <c r="G250" s="112"/>
      <c r="P250" s="59"/>
    </row>
    <row r="251" spans="2:16" ht="12.75">
      <c r="B251" s="110"/>
      <c r="E251" s="111"/>
      <c r="F251" s="111"/>
      <c r="G251" s="112"/>
      <c r="P251" s="59"/>
    </row>
    <row r="252" spans="2:16" ht="12.75">
      <c r="B252" s="110"/>
      <c r="E252" s="111"/>
      <c r="F252" s="111"/>
      <c r="G252" s="112"/>
      <c r="P252" s="59"/>
    </row>
    <row r="253" spans="2:16" ht="12.75">
      <c r="B253" s="110"/>
      <c r="E253" s="111"/>
      <c r="F253" s="111"/>
      <c r="G253" s="112"/>
      <c r="P253" s="59"/>
    </row>
    <row r="254" spans="2:16" ht="12.75">
      <c r="B254" s="110"/>
      <c r="E254" s="111"/>
      <c r="F254" s="111"/>
      <c r="G254" s="112"/>
      <c r="P254" s="59"/>
    </row>
    <row r="255" spans="2:16" ht="12.75">
      <c r="B255" s="110"/>
      <c r="E255" s="111"/>
      <c r="F255" s="111"/>
      <c r="G255" s="112"/>
      <c r="P255" s="59"/>
    </row>
    <row r="256" spans="2:16" ht="12.75">
      <c r="B256" s="110"/>
      <c r="E256" s="111"/>
      <c r="F256" s="111"/>
      <c r="G256" s="112"/>
      <c r="P256" s="59"/>
    </row>
    <row r="257" spans="2:16" ht="12.75">
      <c r="B257" s="110"/>
      <c r="E257" s="111"/>
      <c r="F257" s="111"/>
      <c r="G257" s="112"/>
      <c r="P257" s="59"/>
    </row>
    <row r="258" spans="2:16" ht="12.75">
      <c r="B258" s="110"/>
      <c r="E258" s="111"/>
      <c r="F258" s="111"/>
      <c r="G258" s="112"/>
      <c r="P258" s="59"/>
    </row>
    <row r="259" spans="2:16" ht="12.75">
      <c r="B259" s="110"/>
      <c r="E259" s="111"/>
      <c r="F259" s="111"/>
      <c r="G259" s="112"/>
      <c r="P259" s="59"/>
    </row>
    <row r="260" spans="2:16" ht="12.75">
      <c r="B260" s="110"/>
      <c r="E260" s="111"/>
      <c r="F260" s="111"/>
      <c r="G260" s="112"/>
      <c r="P260" s="59"/>
    </row>
    <row r="261" spans="2:16" ht="12.75">
      <c r="B261" s="110"/>
      <c r="E261" s="111"/>
      <c r="F261" s="111"/>
      <c r="G261" s="112"/>
      <c r="P261" s="59"/>
    </row>
    <row r="262" spans="2:16" ht="12.75">
      <c r="B262" s="110"/>
      <c r="E262" s="111"/>
      <c r="F262" s="111"/>
      <c r="G262" s="112"/>
      <c r="P262" s="59"/>
    </row>
    <row r="263" spans="2:16" ht="12.75">
      <c r="B263" s="110"/>
      <c r="E263" s="111"/>
      <c r="F263" s="111"/>
      <c r="G263" s="112"/>
      <c r="P263" s="59"/>
    </row>
    <row r="264" spans="2:16" ht="12.75">
      <c r="B264" s="110"/>
      <c r="E264" s="111"/>
      <c r="F264" s="111"/>
      <c r="G264" s="112"/>
      <c r="P264" s="59"/>
    </row>
    <row r="265" spans="2:16" ht="12.75">
      <c r="B265" s="110"/>
      <c r="E265" s="111"/>
      <c r="F265" s="111"/>
      <c r="G265" s="112"/>
      <c r="P265" s="59"/>
    </row>
    <row r="266" spans="2:16" ht="12.75">
      <c r="B266" s="110"/>
      <c r="E266" s="111"/>
      <c r="F266" s="111"/>
      <c r="G266" s="112"/>
      <c r="P266" s="59"/>
    </row>
    <row r="267" spans="2:16" ht="12.75">
      <c r="B267" s="110"/>
      <c r="E267" s="111"/>
      <c r="F267" s="111"/>
      <c r="G267" s="112"/>
      <c r="P267" s="59"/>
    </row>
    <row r="268" spans="2:16" ht="12.75">
      <c r="B268" s="110"/>
      <c r="E268" s="111"/>
      <c r="F268" s="111"/>
      <c r="G268" s="112"/>
      <c r="P268" s="59"/>
    </row>
    <row r="269" spans="2:16" ht="12.75">
      <c r="B269" s="110"/>
      <c r="E269" s="111"/>
      <c r="F269" s="111"/>
      <c r="G269" s="112"/>
      <c r="P269" s="59"/>
    </row>
    <row r="270" spans="2:16" ht="12.75">
      <c r="B270" s="110"/>
      <c r="E270" s="111"/>
      <c r="F270" s="111"/>
      <c r="G270" s="112"/>
      <c r="P270" s="59"/>
    </row>
    <row r="271" spans="2:16" ht="12.75">
      <c r="B271" s="110"/>
      <c r="E271" s="111"/>
      <c r="F271" s="111"/>
      <c r="G271" s="112"/>
      <c r="P271" s="59"/>
    </row>
    <row r="272" spans="2:16" ht="12.75">
      <c r="B272" s="110"/>
      <c r="E272" s="111"/>
      <c r="F272" s="111"/>
      <c r="G272" s="112"/>
      <c r="P272" s="59"/>
    </row>
    <row r="273" spans="2:16" ht="12.75">
      <c r="B273" s="110"/>
      <c r="E273" s="111"/>
      <c r="F273" s="111"/>
      <c r="G273" s="112"/>
      <c r="P273" s="59"/>
    </row>
    <row r="274" spans="2:16" ht="12.75">
      <c r="B274" s="110"/>
      <c r="E274" s="111"/>
      <c r="F274" s="111"/>
      <c r="G274" s="112"/>
      <c r="P274" s="59"/>
    </row>
    <row r="275" spans="2:16" ht="12.75">
      <c r="B275" s="110"/>
      <c r="E275" s="111"/>
      <c r="F275" s="111"/>
      <c r="G275" s="112"/>
      <c r="P275" s="59"/>
    </row>
    <row r="276" spans="2:16" ht="12.75">
      <c r="B276" s="110"/>
      <c r="E276" s="111"/>
      <c r="F276" s="111"/>
      <c r="G276" s="112"/>
      <c r="P276" s="59"/>
    </row>
    <row r="277" spans="2:16" ht="12.75">
      <c r="B277" s="110"/>
      <c r="E277" s="111"/>
      <c r="F277" s="111"/>
      <c r="G277" s="112"/>
      <c r="P277" s="59"/>
    </row>
    <row r="278" spans="2:16" ht="12.75">
      <c r="B278" s="110"/>
      <c r="E278" s="111"/>
      <c r="F278" s="111"/>
      <c r="G278" s="112"/>
      <c r="P278" s="59"/>
    </row>
    <row r="279" spans="2:16" ht="12.75">
      <c r="B279" s="110"/>
      <c r="E279" s="111"/>
      <c r="F279" s="111"/>
      <c r="G279" s="112"/>
      <c r="P279" s="59"/>
    </row>
    <row r="280" spans="2:16" ht="12.75">
      <c r="B280" s="110"/>
      <c r="E280" s="111"/>
      <c r="F280" s="111"/>
      <c r="G280" s="112"/>
      <c r="P280" s="59"/>
    </row>
    <row r="281" spans="2:16" ht="12.75">
      <c r="B281" s="110"/>
      <c r="E281" s="111"/>
      <c r="F281" s="111"/>
      <c r="G281" s="112"/>
      <c r="P281" s="59"/>
    </row>
    <row r="282" spans="2:16" ht="12.75">
      <c r="B282" s="110"/>
      <c r="E282" s="111"/>
      <c r="F282" s="111"/>
      <c r="G282" s="112"/>
      <c r="P282" s="59"/>
    </row>
    <row r="283" spans="2:16" ht="12.75">
      <c r="B283" s="110"/>
      <c r="E283" s="111"/>
      <c r="F283" s="111"/>
      <c r="G283" s="112"/>
      <c r="P283" s="59"/>
    </row>
    <row r="284" spans="2:16" ht="12.75">
      <c r="B284" s="110"/>
      <c r="E284" s="111"/>
      <c r="F284" s="111"/>
      <c r="G284" s="112"/>
      <c r="P284" s="59"/>
    </row>
    <row r="285" spans="2:16" ht="12.75">
      <c r="B285" s="110"/>
      <c r="E285" s="111"/>
      <c r="F285" s="111"/>
      <c r="G285" s="112"/>
      <c r="P285" s="59"/>
    </row>
    <row r="286" spans="2:16" ht="12.75">
      <c r="B286" s="110"/>
      <c r="E286" s="111"/>
      <c r="F286" s="111"/>
      <c r="G286" s="112"/>
      <c r="P286" s="59"/>
    </row>
    <row r="287" spans="2:16" ht="12.75">
      <c r="B287" s="110"/>
      <c r="E287" s="111"/>
      <c r="F287" s="111"/>
      <c r="G287" s="112"/>
      <c r="P287" s="59"/>
    </row>
    <row r="288" spans="2:16" ht="12.75">
      <c r="B288" s="110"/>
      <c r="E288" s="111"/>
      <c r="F288" s="111"/>
      <c r="G288" s="112"/>
      <c r="P288" s="59"/>
    </row>
    <row r="289" spans="2:16" ht="12.75">
      <c r="B289" s="110"/>
      <c r="E289" s="111"/>
      <c r="F289" s="111"/>
      <c r="G289" s="112"/>
      <c r="P289" s="59"/>
    </row>
    <row r="290" spans="2:16" ht="12.75">
      <c r="B290" s="110"/>
      <c r="E290" s="111"/>
      <c r="F290" s="111"/>
      <c r="G290" s="112"/>
      <c r="P290" s="59"/>
    </row>
    <row r="291" spans="2:16" ht="12.75">
      <c r="B291" s="110"/>
      <c r="E291" s="111"/>
      <c r="F291" s="111"/>
      <c r="G291" s="112"/>
      <c r="P291" s="59"/>
    </row>
    <row r="292" spans="2:16" ht="12.75">
      <c r="B292" s="110"/>
      <c r="E292" s="111"/>
      <c r="F292" s="111"/>
      <c r="G292" s="112"/>
      <c r="P292" s="59"/>
    </row>
    <row r="293" spans="2:16" ht="12.75">
      <c r="B293" s="110"/>
      <c r="E293" s="111"/>
      <c r="F293" s="111"/>
      <c r="G293" s="112"/>
      <c r="P293" s="59"/>
    </row>
    <row r="294" spans="2:16" ht="12.75">
      <c r="B294" s="110"/>
      <c r="E294" s="111"/>
      <c r="F294" s="111"/>
      <c r="G294" s="112"/>
      <c r="P294" s="59"/>
    </row>
    <row r="295" spans="2:16" ht="12.75">
      <c r="B295" s="110"/>
      <c r="E295" s="111"/>
      <c r="F295" s="111"/>
      <c r="G295" s="112"/>
      <c r="P295" s="59"/>
    </row>
    <row r="296" spans="2:16" ht="12.75">
      <c r="B296" s="110"/>
      <c r="E296" s="111"/>
      <c r="F296" s="111"/>
      <c r="G296" s="112"/>
      <c r="P296" s="59"/>
    </row>
    <row r="297" spans="2:16" ht="12.75">
      <c r="B297" s="110"/>
      <c r="E297" s="111"/>
      <c r="F297" s="111"/>
      <c r="G297" s="112"/>
      <c r="P297" s="59"/>
    </row>
    <row r="298" spans="2:16" ht="12.75">
      <c r="B298" s="110"/>
      <c r="E298" s="111"/>
      <c r="F298" s="111"/>
      <c r="G298" s="112"/>
      <c r="P298" s="59"/>
    </row>
    <row r="299" spans="2:16" ht="12.75">
      <c r="B299" s="110"/>
      <c r="E299" s="111"/>
      <c r="F299" s="111"/>
      <c r="G299" s="112"/>
      <c r="P299" s="59"/>
    </row>
    <row r="300" spans="2:16" ht="12.75">
      <c r="B300" s="110"/>
      <c r="E300" s="111"/>
      <c r="F300" s="111"/>
      <c r="G300" s="112"/>
      <c r="P300" s="59"/>
    </row>
    <row r="301" spans="2:16" ht="12.75">
      <c r="B301" s="110"/>
      <c r="E301" s="111"/>
      <c r="F301" s="111"/>
      <c r="G301" s="112"/>
      <c r="P301" s="59"/>
    </row>
    <row r="302" spans="2:16" ht="12.75">
      <c r="B302" s="110"/>
      <c r="E302" s="111"/>
      <c r="F302" s="111"/>
      <c r="G302" s="112"/>
      <c r="P302" s="59"/>
    </row>
    <row r="303" spans="2:16" ht="12.75">
      <c r="B303" s="110"/>
      <c r="E303" s="111"/>
      <c r="F303" s="111"/>
      <c r="G303" s="112"/>
      <c r="P303" s="59"/>
    </row>
    <row r="304" spans="2:16" ht="12.75">
      <c r="B304" s="110"/>
      <c r="E304" s="111"/>
      <c r="F304" s="111"/>
      <c r="G304" s="112"/>
      <c r="P304" s="59"/>
    </row>
    <row r="305" spans="2:16" ht="12.75">
      <c r="B305" s="110"/>
      <c r="E305" s="111"/>
      <c r="F305" s="111"/>
      <c r="G305" s="112"/>
      <c r="P305" s="59"/>
    </row>
    <row r="306" spans="2:16" ht="12.75">
      <c r="B306" s="110"/>
      <c r="E306" s="111"/>
      <c r="F306" s="111"/>
      <c r="G306" s="112"/>
      <c r="P306" s="59"/>
    </row>
    <row r="307" spans="2:16" ht="12.75">
      <c r="B307" s="110"/>
      <c r="E307" s="111"/>
      <c r="F307" s="111"/>
      <c r="G307" s="112"/>
      <c r="P307" s="59"/>
    </row>
    <row r="308" spans="2:16" ht="12.75">
      <c r="B308" s="110"/>
      <c r="E308" s="111"/>
      <c r="F308" s="111"/>
      <c r="G308" s="112"/>
      <c r="P308" s="59"/>
    </row>
    <row r="309" spans="2:16" ht="12.75">
      <c r="B309" s="110"/>
      <c r="E309" s="111"/>
      <c r="F309" s="111"/>
      <c r="G309" s="112"/>
      <c r="P309" s="59"/>
    </row>
    <row r="310" spans="2:16" ht="12.75">
      <c r="B310" s="110"/>
      <c r="E310" s="111"/>
      <c r="F310" s="111"/>
      <c r="G310" s="112"/>
      <c r="P310" s="59"/>
    </row>
    <row r="311" spans="2:16" ht="12.75">
      <c r="B311" s="110"/>
      <c r="E311" s="111"/>
      <c r="F311" s="111"/>
      <c r="G311" s="112"/>
      <c r="P311" s="59"/>
    </row>
    <row r="312" spans="2:16" ht="12.75">
      <c r="B312" s="110"/>
      <c r="E312" s="111"/>
      <c r="F312" s="111"/>
      <c r="G312" s="112"/>
      <c r="P312" s="59"/>
    </row>
    <row r="313" spans="2:16" ht="12.75">
      <c r="B313" s="110"/>
      <c r="E313" s="111"/>
      <c r="F313" s="111"/>
      <c r="G313" s="112"/>
      <c r="P313" s="59"/>
    </row>
    <row r="314" spans="2:16" ht="12.75">
      <c r="B314" s="110"/>
      <c r="E314" s="111"/>
      <c r="F314" s="111"/>
      <c r="G314" s="112"/>
      <c r="P314" s="59"/>
    </row>
    <row r="315" spans="2:16" ht="12.75">
      <c r="B315" s="110"/>
      <c r="E315" s="111"/>
      <c r="F315" s="111"/>
      <c r="G315" s="112"/>
      <c r="P315" s="59"/>
    </row>
    <row r="316" spans="2:16" ht="12.75">
      <c r="B316" s="110"/>
      <c r="E316" s="111"/>
      <c r="F316" s="111"/>
      <c r="G316" s="112"/>
      <c r="P316" s="59"/>
    </row>
    <row r="317" spans="2:16" ht="12.75">
      <c r="B317" s="110"/>
      <c r="E317" s="111"/>
      <c r="F317" s="111"/>
      <c r="G317" s="112"/>
      <c r="P317" s="59"/>
    </row>
    <row r="318" spans="2:16" ht="12.75">
      <c r="B318" s="110"/>
      <c r="E318" s="111"/>
      <c r="F318" s="111"/>
      <c r="G318" s="112"/>
      <c r="P318" s="59"/>
    </row>
    <row r="319" spans="2:16" ht="12.75">
      <c r="B319" s="110"/>
      <c r="E319" s="111"/>
      <c r="F319" s="111"/>
      <c r="G319" s="112"/>
      <c r="P319" s="59"/>
    </row>
    <row r="320" spans="2:16" ht="12.75">
      <c r="B320" s="110"/>
      <c r="E320" s="111"/>
      <c r="F320" s="111"/>
      <c r="G320" s="112"/>
      <c r="P320" s="59"/>
    </row>
    <row r="321" spans="2:16" ht="12.75">
      <c r="B321" s="110"/>
      <c r="E321" s="111"/>
      <c r="F321" s="111"/>
      <c r="G321" s="112"/>
      <c r="P321" s="59"/>
    </row>
    <row r="322" spans="2:16" ht="12.75">
      <c r="B322" s="110"/>
      <c r="E322" s="111"/>
      <c r="F322" s="111"/>
      <c r="G322" s="112"/>
      <c r="P322" s="59"/>
    </row>
    <row r="323" spans="2:16" ht="12.75">
      <c r="B323" s="110"/>
      <c r="E323" s="111"/>
      <c r="F323" s="111"/>
      <c r="G323" s="112"/>
      <c r="P323" s="59"/>
    </row>
    <row r="324" spans="2:16" ht="12.75">
      <c r="B324" s="110"/>
      <c r="E324" s="111"/>
      <c r="F324" s="111"/>
      <c r="G324" s="112"/>
      <c r="P324" s="59"/>
    </row>
    <row r="325" spans="2:16" ht="12.75">
      <c r="B325" s="110"/>
      <c r="E325" s="111"/>
      <c r="F325" s="111"/>
      <c r="G325" s="112"/>
      <c r="P325" s="59"/>
    </row>
    <row r="326" spans="2:16" ht="12.75">
      <c r="B326" s="110"/>
      <c r="E326" s="111"/>
      <c r="F326" s="111"/>
      <c r="G326" s="112"/>
      <c r="P326" s="59"/>
    </row>
    <row r="327" spans="2:16" ht="12.75">
      <c r="B327" s="110"/>
      <c r="E327" s="111"/>
      <c r="F327" s="111"/>
      <c r="G327" s="112"/>
      <c r="P327" s="59"/>
    </row>
    <row r="328" spans="2:16" ht="12.75">
      <c r="B328" s="110"/>
      <c r="E328" s="111"/>
      <c r="F328" s="111"/>
      <c r="G328" s="112"/>
      <c r="P328" s="59"/>
    </row>
    <row r="329" spans="2:16" ht="12.75">
      <c r="B329" s="110"/>
      <c r="E329" s="111"/>
      <c r="F329" s="111"/>
      <c r="G329" s="112"/>
      <c r="P329" s="59"/>
    </row>
    <row r="330" spans="2:16" ht="12.75">
      <c r="B330" s="110"/>
      <c r="E330" s="111"/>
      <c r="F330" s="111"/>
      <c r="G330" s="112"/>
      <c r="P330" s="59"/>
    </row>
    <row r="331" spans="2:16" ht="12.75">
      <c r="B331" s="110"/>
      <c r="E331" s="111"/>
      <c r="F331" s="111"/>
      <c r="G331" s="112"/>
      <c r="P331" s="59"/>
    </row>
    <row r="332" spans="2:16" ht="12.75">
      <c r="B332" s="110"/>
      <c r="E332" s="111"/>
      <c r="F332" s="111"/>
      <c r="G332" s="112"/>
      <c r="P332" s="59"/>
    </row>
    <row r="333" spans="2:16" ht="12.75">
      <c r="B333" s="110"/>
      <c r="E333" s="111"/>
      <c r="F333" s="111"/>
      <c r="G333" s="112"/>
      <c r="P333" s="59"/>
    </row>
    <row r="334" spans="2:16" ht="12.75">
      <c r="B334" s="110"/>
      <c r="E334" s="111"/>
      <c r="F334" s="111"/>
      <c r="G334" s="112"/>
      <c r="P334" s="59"/>
    </row>
    <row r="335" spans="2:16" ht="12.75">
      <c r="B335" s="110"/>
      <c r="E335" s="111"/>
      <c r="F335" s="111"/>
      <c r="G335" s="112"/>
      <c r="P335" s="59"/>
    </row>
    <row r="336" spans="2:16" ht="12.75">
      <c r="B336" s="110"/>
      <c r="E336" s="111"/>
      <c r="F336" s="111"/>
      <c r="G336" s="112"/>
      <c r="P336" s="59"/>
    </row>
    <row r="337" spans="2:16" ht="12.75">
      <c r="B337" s="110"/>
      <c r="E337" s="111"/>
      <c r="F337" s="111"/>
      <c r="G337" s="112"/>
      <c r="P337" s="59"/>
    </row>
    <row r="338" spans="2:16" ht="12.75">
      <c r="B338" s="110"/>
      <c r="E338" s="111"/>
      <c r="F338" s="111"/>
      <c r="G338" s="112"/>
      <c r="P338" s="59"/>
    </row>
    <row r="339" spans="2:16" ht="12.75">
      <c r="B339" s="110"/>
      <c r="E339" s="111"/>
      <c r="F339" s="111"/>
      <c r="G339" s="112"/>
      <c r="P339" s="59"/>
    </row>
    <row r="340" spans="2:16" ht="12.75">
      <c r="B340" s="110"/>
      <c r="E340" s="111"/>
      <c r="F340" s="111"/>
      <c r="G340" s="112"/>
      <c r="P340" s="59"/>
    </row>
    <row r="341" spans="2:16" ht="12.75">
      <c r="B341" s="110"/>
      <c r="E341" s="111"/>
      <c r="F341" s="111"/>
      <c r="G341" s="112"/>
      <c r="P341" s="59"/>
    </row>
    <row r="342" spans="2:16" ht="12.75">
      <c r="B342" s="110"/>
      <c r="E342" s="111"/>
      <c r="F342" s="111"/>
      <c r="G342" s="112"/>
      <c r="P342" s="59"/>
    </row>
    <row r="343" spans="2:16" ht="12.75">
      <c r="B343" s="110"/>
      <c r="E343" s="111"/>
      <c r="F343" s="111"/>
      <c r="G343" s="112"/>
      <c r="P343" s="59"/>
    </row>
    <row r="344" spans="2:16" ht="12.75">
      <c r="B344" s="110"/>
      <c r="E344" s="111"/>
      <c r="F344" s="111"/>
      <c r="G344" s="112"/>
      <c r="P344" s="59"/>
    </row>
    <row r="345" spans="2:16" ht="12.75">
      <c r="B345" s="110"/>
      <c r="E345" s="111"/>
      <c r="F345" s="111"/>
      <c r="G345" s="112"/>
      <c r="P345" s="59"/>
    </row>
    <row r="346" spans="2:16" ht="12.75">
      <c r="B346" s="110"/>
      <c r="E346" s="111"/>
      <c r="F346" s="111"/>
      <c r="G346" s="112"/>
      <c r="P346" s="59"/>
    </row>
    <row r="347" spans="2:16" ht="12.75">
      <c r="B347" s="110"/>
      <c r="E347" s="111"/>
      <c r="F347" s="111"/>
      <c r="G347" s="112"/>
      <c r="P347" s="59"/>
    </row>
    <row r="348" spans="2:16" ht="12.75">
      <c r="B348" s="110"/>
      <c r="E348" s="111"/>
      <c r="F348" s="111"/>
      <c r="G348" s="112"/>
      <c r="P348" s="59"/>
    </row>
    <row r="349" spans="2:16" ht="12.75">
      <c r="B349" s="110"/>
      <c r="E349" s="111"/>
      <c r="F349" s="111"/>
      <c r="G349" s="112"/>
      <c r="P349" s="59"/>
    </row>
    <row r="350" spans="2:16" ht="12.75">
      <c r="B350" s="110"/>
      <c r="E350" s="111"/>
      <c r="F350" s="111"/>
      <c r="G350" s="112"/>
      <c r="P350" s="59"/>
    </row>
    <row r="351" spans="2:16" ht="12.75">
      <c r="B351" s="110"/>
      <c r="E351" s="111"/>
      <c r="F351" s="111"/>
      <c r="G351" s="112"/>
      <c r="P351" s="59"/>
    </row>
    <row r="352" spans="2:16" ht="12.75">
      <c r="B352" s="110"/>
      <c r="E352" s="111"/>
      <c r="F352" s="111"/>
      <c r="G352" s="112"/>
      <c r="P352" s="59"/>
    </row>
    <row r="353" spans="2:16" ht="12.75">
      <c r="B353" s="110"/>
      <c r="E353" s="111"/>
      <c r="F353" s="111"/>
      <c r="G353" s="112"/>
      <c r="P353" s="59"/>
    </row>
    <row r="354" spans="2:16" ht="12.75">
      <c r="B354" s="110"/>
      <c r="E354" s="111"/>
      <c r="F354" s="111"/>
      <c r="G354" s="112"/>
      <c r="P354" s="59"/>
    </row>
    <row r="355" spans="2:16" ht="12.75">
      <c r="B355" s="110"/>
      <c r="E355" s="111"/>
      <c r="F355" s="111"/>
      <c r="G355" s="112"/>
      <c r="P355" s="59"/>
    </row>
    <row r="356" spans="2:16" ht="12.75">
      <c r="B356" s="110"/>
      <c r="E356" s="111"/>
      <c r="F356" s="111"/>
      <c r="G356" s="112"/>
      <c r="P356" s="59"/>
    </row>
    <row r="357" spans="2:16" ht="12.75">
      <c r="B357" s="110"/>
      <c r="E357" s="111"/>
      <c r="F357" s="111"/>
      <c r="G357" s="112"/>
      <c r="P357" s="59"/>
    </row>
    <row r="358" spans="2:16" ht="12.75">
      <c r="B358" s="110"/>
      <c r="E358" s="111"/>
      <c r="F358" s="111"/>
      <c r="G358" s="112"/>
      <c r="P358" s="59"/>
    </row>
    <row r="359" spans="2:16" ht="12.75">
      <c r="B359" s="110"/>
      <c r="E359" s="111"/>
      <c r="F359" s="111"/>
      <c r="G359" s="112"/>
      <c r="P359" s="59"/>
    </row>
    <row r="360" spans="2:16" ht="12.75">
      <c r="B360" s="110"/>
      <c r="E360" s="111"/>
      <c r="F360" s="111"/>
      <c r="G360" s="112"/>
      <c r="P360" s="59"/>
    </row>
    <row r="361" spans="2:16" ht="12.75">
      <c r="B361" s="110"/>
      <c r="E361" s="111"/>
      <c r="F361" s="111"/>
      <c r="G361" s="112"/>
      <c r="P361" s="59"/>
    </row>
    <row r="362" spans="2:16" ht="12.75">
      <c r="B362" s="110"/>
      <c r="E362" s="111"/>
      <c r="F362" s="111"/>
      <c r="G362" s="112"/>
      <c r="P362" s="59"/>
    </row>
    <row r="363" spans="2:16" ht="12.75">
      <c r="B363" s="110"/>
      <c r="E363" s="111"/>
      <c r="F363" s="111"/>
      <c r="G363" s="112"/>
      <c r="P363" s="59"/>
    </row>
    <row r="364" spans="2:16" ht="12.75">
      <c r="B364" s="110"/>
      <c r="E364" s="111"/>
      <c r="F364" s="111"/>
      <c r="G364" s="112"/>
      <c r="P364" s="59"/>
    </row>
    <row r="365" spans="2:16" ht="12.75">
      <c r="B365" s="110"/>
      <c r="E365" s="111"/>
      <c r="F365" s="111"/>
      <c r="G365" s="112"/>
      <c r="P365" s="59"/>
    </row>
    <row r="366" spans="2:16" ht="12.75">
      <c r="B366" s="110"/>
      <c r="E366" s="111"/>
      <c r="F366" s="111"/>
      <c r="G366" s="112"/>
      <c r="P366" s="59"/>
    </row>
    <row r="367" spans="2:16" ht="12.75">
      <c r="B367" s="110"/>
      <c r="E367" s="111"/>
      <c r="F367" s="111"/>
      <c r="G367" s="112"/>
      <c r="P367" s="59"/>
    </row>
    <row r="368" spans="2:16" ht="12.75">
      <c r="B368" s="110"/>
      <c r="E368" s="111"/>
      <c r="F368" s="111"/>
      <c r="G368" s="112"/>
      <c r="P368" s="59"/>
    </row>
    <row r="369" spans="2:16" ht="12.75">
      <c r="B369" s="110"/>
      <c r="E369" s="111"/>
      <c r="F369" s="111"/>
      <c r="G369" s="112"/>
      <c r="P369" s="59"/>
    </row>
    <row r="370" spans="2:16" ht="12.75">
      <c r="B370" s="110"/>
      <c r="E370" s="111"/>
      <c r="F370" s="111"/>
      <c r="G370" s="112"/>
      <c r="P370" s="59"/>
    </row>
    <row r="371" spans="2:16" ht="12.75">
      <c r="B371" s="110"/>
      <c r="E371" s="111"/>
      <c r="F371" s="111"/>
      <c r="G371" s="112"/>
      <c r="P371" s="59"/>
    </row>
    <row r="372" spans="2:16" ht="12.75">
      <c r="B372" s="110"/>
      <c r="E372" s="111"/>
      <c r="F372" s="111"/>
      <c r="G372" s="112"/>
      <c r="P372" s="59"/>
    </row>
    <row r="373" spans="2:16" ht="12.75">
      <c r="B373" s="110"/>
      <c r="E373" s="111"/>
      <c r="F373" s="111"/>
      <c r="G373" s="112"/>
      <c r="P373" s="59"/>
    </row>
    <row r="374" spans="2:16" ht="12.75">
      <c r="B374" s="110"/>
      <c r="E374" s="111"/>
      <c r="F374" s="111"/>
      <c r="G374" s="112"/>
      <c r="P374" s="59"/>
    </row>
    <row r="375" spans="2:16" ht="12.75">
      <c r="B375" s="110"/>
      <c r="E375" s="111"/>
      <c r="F375" s="111"/>
      <c r="G375" s="112"/>
      <c r="P375" s="59"/>
    </row>
    <row r="376" spans="2:16" ht="12.75">
      <c r="B376" s="110"/>
      <c r="E376" s="111"/>
      <c r="F376" s="111"/>
      <c r="G376" s="112"/>
      <c r="P376" s="59"/>
    </row>
    <row r="377" spans="2:16" ht="12.75">
      <c r="B377" s="110"/>
      <c r="E377" s="111"/>
      <c r="F377" s="111"/>
      <c r="G377" s="112"/>
      <c r="P377" s="59"/>
    </row>
    <row r="378" spans="2:16" ht="12.75">
      <c r="B378" s="110"/>
      <c r="E378" s="111"/>
      <c r="F378" s="111"/>
      <c r="G378" s="112"/>
      <c r="P378" s="59"/>
    </row>
    <row r="379" spans="2:16" ht="12.75">
      <c r="B379" s="110"/>
      <c r="E379" s="111"/>
      <c r="F379" s="111"/>
      <c r="G379" s="112"/>
      <c r="P379" s="59"/>
    </row>
    <row r="380" spans="2:16" ht="12.75">
      <c r="B380" s="110"/>
      <c r="E380" s="111"/>
      <c r="F380" s="111"/>
      <c r="G380" s="112"/>
      <c r="P380" s="59"/>
    </row>
    <row r="381" spans="2:16" ht="12.75">
      <c r="B381" s="110"/>
      <c r="E381" s="111"/>
      <c r="F381" s="111"/>
      <c r="G381" s="112"/>
      <c r="P381" s="59"/>
    </row>
    <row r="382" spans="2:16" ht="12.75">
      <c r="B382" s="110"/>
      <c r="E382" s="111"/>
      <c r="F382" s="111"/>
      <c r="G382" s="112"/>
      <c r="P382" s="59"/>
    </row>
    <row r="383" spans="2:16" ht="12.75">
      <c r="B383" s="110"/>
      <c r="E383" s="111"/>
      <c r="F383" s="111"/>
      <c r="G383" s="112"/>
      <c r="P383" s="59"/>
    </row>
    <row r="384" spans="2:16" ht="12.75">
      <c r="B384" s="110"/>
      <c r="E384" s="111"/>
      <c r="F384" s="111"/>
      <c r="G384" s="112"/>
      <c r="P384" s="59"/>
    </row>
    <row r="385" spans="2:16" ht="12.75">
      <c r="B385" s="110"/>
      <c r="E385" s="111"/>
      <c r="F385" s="111"/>
      <c r="G385" s="112"/>
      <c r="P385" s="59"/>
    </row>
    <row r="386" spans="2:16" ht="12.75">
      <c r="B386" s="110"/>
      <c r="E386" s="111"/>
      <c r="F386" s="111"/>
      <c r="G386" s="112"/>
      <c r="P386" s="59"/>
    </row>
    <row r="387" spans="2:16" ht="12.75">
      <c r="B387" s="110"/>
      <c r="E387" s="111"/>
      <c r="F387" s="111"/>
      <c r="G387" s="112"/>
      <c r="P387" s="59"/>
    </row>
    <row r="388" spans="2:16" ht="12.75">
      <c r="B388" s="110"/>
      <c r="E388" s="111"/>
      <c r="F388" s="111"/>
      <c r="G388" s="112"/>
      <c r="P388" s="59"/>
    </row>
    <row r="389" spans="2:16" ht="12.75">
      <c r="B389" s="110"/>
      <c r="E389" s="111"/>
      <c r="F389" s="111"/>
      <c r="G389" s="112"/>
      <c r="P389" s="59"/>
    </row>
    <row r="390" spans="2:16" ht="12.75">
      <c r="B390" s="110"/>
      <c r="E390" s="111"/>
      <c r="F390" s="111"/>
      <c r="G390" s="112"/>
      <c r="P390" s="59"/>
    </row>
    <row r="391" spans="2:16" ht="12.75">
      <c r="B391" s="110"/>
      <c r="E391" s="111"/>
      <c r="F391" s="111"/>
      <c r="G391" s="112"/>
      <c r="P391" s="59"/>
    </row>
    <row r="392" spans="2:16" ht="12.75">
      <c r="B392" s="110"/>
      <c r="E392" s="111"/>
      <c r="F392" s="111"/>
      <c r="G392" s="112"/>
      <c r="P392" s="59"/>
    </row>
    <row r="393" spans="2:16" ht="12.75">
      <c r="B393" s="110"/>
      <c r="E393" s="111"/>
      <c r="F393" s="111"/>
      <c r="G393" s="112"/>
      <c r="P393" s="59"/>
    </row>
    <row r="394" spans="2:16" ht="12.75">
      <c r="B394" s="110"/>
      <c r="E394" s="111"/>
      <c r="F394" s="111"/>
      <c r="G394" s="112"/>
      <c r="P394" s="59"/>
    </row>
    <row r="395" spans="2:16" ht="12.75">
      <c r="B395" s="110"/>
      <c r="E395" s="111"/>
      <c r="F395" s="111"/>
      <c r="G395" s="112"/>
      <c r="P395" s="59"/>
    </row>
    <row r="396" spans="2:16" ht="12.75">
      <c r="B396" s="110"/>
      <c r="E396" s="111"/>
      <c r="F396" s="111"/>
      <c r="G396" s="112"/>
      <c r="P396" s="59"/>
    </row>
    <row r="397" spans="2:16" ht="12.75">
      <c r="B397" s="110"/>
      <c r="E397" s="111"/>
      <c r="F397" s="111"/>
      <c r="G397" s="112"/>
      <c r="P397" s="59"/>
    </row>
    <row r="398" spans="2:16" ht="12.75">
      <c r="B398" s="110"/>
      <c r="E398" s="111"/>
      <c r="F398" s="111"/>
      <c r="G398" s="112"/>
      <c r="P398" s="59"/>
    </row>
    <row r="399" spans="2:16" ht="12.75">
      <c r="B399" s="110"/>
      <c r="E399" s="111"/>
      <c r="F399" s="111"/>
      <c r="G399" s="112"/>
      <c r="P399" s="59"/>
    </row>
    <row r="400" spans="2:16" ht="12.75">
      <c r="B400" s="110"/>
      <c r="E400" s="111"/>
      <c r="F400" s="111"/>
      <c r="G400" s="112"/>
      <c r="P400" s="59"/>
    </row>
    <row r="401" spans="2:16" ht="12.75">
      <c r="B401" s="110"/>
      <c r="E401" s="111"/>
      <c r="F401" s="111"/>
      <c r="G401" s="112"/>
      <c r="P401" s="59"/>
    </row>
    <row r="402" spans="2:16" ht="12.75">
      <c r="B402" s="110"/>
      <c r="E402" s="111"/>
      <c r="F402" s="111"/>
      <c r="G402" s="112"/>
      <c r="P402" s="59"/>
    </row>
    <row r="403" spans="2:16" ht="12.75">
      <c r="B403" s="110"/>
      <c r="E403" s="111"/>
      <c r="F403" s="111"/>
      <c r="G403" s="112"/>
      <c r="P403" s="59"/>
    </row>
    <row r="404" spans="2:16" ht="12.75">
      <c r="B404" s="110"/>
      <c r="E404" s="111"/>
      <c r="F404" s="111"/>
      <c r="G404" s="112"/>
      <c r="P404" s="59"/>
    </row>
    <row r="405" spans="2:16" ht="12.75">
      <c r="B405" s="110"/>
      <c r="E405" s="111"/>
      <c r="F405" s="111"/>
      <c r="G405" s="112"/>
      <c r="P405" s="59"/>
    </row>
    <row r="406" spans="2:16" ht="12.75">
      <c r="B406" s="110"/>
      <c r="E406" s="111"/>
      <c r="F406" s="111"/>
      <c r="G406" s="112"/>
      <c r="P406" s="59"/>
    </row>
    <row r="407" spans="2:16" ht="12.75">
      <c r="B407" s="110"/>
      <c r="E407" s="111"/>
      <c r="F407" s="111"/>
      <c r="G407" s="112"/>
      <c r="P407" s="59"/>
    </row>
    <row r="408" spans="2:16" ht="12.75">
      <c r="B408" s="110"/>
      <c r="E408" s="111"/>
      <c r="F408" s="111"/>
      <c r="G408" s="112"/>
      <c r="P408" s="59"/>
    </row>
    <row r="409" spans="2:16" ht="12.75">
      <c r="B409" s="110"/>
      <c r="E409" s="111"/>
      <c r="F409" s="111"/>
      <c r="G409" s="112"/>
      <c r="P409" s="59"/>
    </row>
    <row r="410" spans="2:16" ht="12.75">
      <c r="B410" s="110"/>
      <c r="E410" s="111"/>
      <c r="F410" s="111"/>
      <c r="G410" s="112"/>
      <c r="P410" s="59"/>
    </row>
    <row r="411" spans="2:16" ht="12.75">
      <c r="B411" s="110"/>
      <c r="E411" s="111"/>
      <c r="F411" s="111"/>
      <c r="G411" s="112"/>
      <c r="P411" s="59"/>
    </row>
    <row r="412" spans="2:16" ht="12.75">
      <c r="B412" s="110"/>
      <c r="E412" s="111"/>
      <c r="F412" s="111"/>
      <c r="G412" s="112"/>
      <c r="P412" s="59"/>
    </row>
    <row r="413" spans="2:16" ht="12.75">
      <c r="B413" s="110"/>
      <c r="E413" s="111"/>
      <c r="F413" s="111"/>
      <c r="G413" s="112"/>
      <c r="P413" s="59"/>
    </row>
    <row r="414" spans="2:16" ht="12.75">
      <c r="B414" s="110"/>
      <c r="E414" s="111"/>
      <c r="F414" s="111"/>
      <c r="G414" s="112"/>
      <c r="P414" s="59"/>
    </row>
    <row r="415" spans="2:16" ht="12.75">
      <c r="B415" s="110"/>
      <c r="E415" s="111"/>
      <c r="F415" s="111"/>
      <c r="G415" s="112"/>
      <c r="P415" s="59"/>
    </row>
    <row r="416" spans="2:16" ht="12.75">
      <c r="B416" s="110"/>
      <c r="E416" s="111"/>
      <c r="F416" s="111"/>
      <c r="G416" s="112"/>
      <c r="P416" s="59"/>
    </row>
    <row r="417" spans="2:16" ht="12.75">
      <c r="B417" s="110"/>
      <c r="E417" s="111"/>
      <c r="F417" s="111"/>
      <c r="G417" s="112"/>
      <c r="P417" s="59"/>
    </row>
    <row r="418" spans="2:16" ht="12.75">
      <c r="B418" s="110"/>
      <c r="E418" s="111"/>
      <c r="F418" s="111"/>
      <c r="G418" s="112"/>
      <c r="P418" s="59"/>
    </row>
    <row r="419" spans="2:16" ht="12.75">
      <c r="B419" s="110"/>
      <c r="E419" s="111"/>
      <c r="F419" s="111"/>
      <c r="G419" s="112"/>
      <c r="P419" s="59"/>
    </row>
    <row r="420" spans="2:16" ht="12.75">
      <c r="B420" s="110"/>
      <c r="E420" s="111"/>
      <c r="F420" s="111"/>
      <c r="G420" s="112"/>
      <c r="P420" s="59"/>
    </row>
    <row r="421" spans="2:16" ht="12.75">
      <c r="B421" s="110"/>
      <c r="E421" s="111"/>
      <c r="F421" s="111"/>
      <c r="G421" s="112"/>
      <c r="P421" s="59"/>
    </row>
    <row r="422" spans="2:16" ht="12.75">
      <c r="B422" s="110"/>
      <c r="E422" s="111"/>
      <c r="F422" s="111"/>
      <c r="G422" s="112"/>
      <c r="P422" s="59"/>
    </row>
    <row r="423" spans="2:16" ht="12.75">
      <c r="B423" s="110"/>
      <c r="E423" s="111"/>
      <c r="F423" s="111"/>
      <c r="G423" s="112"/>
      <c r="P423" s="59"/>
    </row>
    <row r="424" spans="2:16" ht="12.75">
      <c r="B424" s="110"/>
      <c r="E424" s="111"/>
      <c r="F424" s="111"/>
      <c r="G424" s="112"/>
      <c r="P424" s="59"/>
    </row>
    <row r="425" spans="2:16" ht="12.75">
      <c r="B425" s="110"/>
      <c r="E425" s="111"/>
      <c r="F425" s="111"/>
      <c r="G425" s="112"/>
      <c r="P425" s="59"/>
    </row>
    <row r="426" spans="2:16" ht="12.75">
      <c r="B426" s="110"/>
      <c r="E426" s="111"/>
      <c r="F426" s="111"/>
      <c r="G426" s="112"/>
      <c r="P426" s="59"/>
    </row>
    <row r="427" spans="2:16" ht="12.75">
      <c r="B427" s="110"/>
      <c r="E427" s="111"/>
      <c r="F427" s="111"/>
      <c r="G427" s="112"/>
      <c r="P427" s="59"/>
    </row>
    <row r="428" spans="2:16" ht="12.75">
      <c r="B428" s="110"/>
      <c r="E428" s="111"/>
      <c r="F428" s="111"/>
      <c r="G428" s="112"/>
      <c r="P428" s="59"/>
    </row>
    <row r="429" spans="2:16" ht="12.75">
      <c r="B429" s="110"/>
      <c r="E429" s="111"/>
      <c r="F429" s="111"/>
      <c r="G429" s="112"/>
      <c r="P429" s="59"/>
    </row>
    <row r="430" spans="2:16" ht="12.75">
      <c r="B430" s="110"/>
      <c r="E430" s="111"/>
      <c r="F430" s="111"/>
      <c r="G430" s="112"/>
      <c r="P430" s="59"/>
    </row>
    <row r="431" spans="2:16" ht="12.75">
      <c r="B431" s="110"/>
      <c r="E431" s="111"/>
      <c r="F431" s="111"/>
      <c r="G431" s="112"/>
      <c r="P431" s="59"/>
    </row>
    <row r="432" spans="2:16" ht="12.75">
      <c r="B432" s="110"/>
      <c r="E432" s="111"/>
      <c r="F432" s="111"/>
      <c r="G432" s="112"/>
      <c r="P432" s="59"/>
    </row>
    <row r="433" spans="2:16" ht="12.75">
      <c r="B433" s="110"/>
      <c r="E433" s="111"/>
      <c r="F433" s="111"/>
      <c r="G433" s="112"/>
      <c r="P433" s="59"/>
    </row>
    <row r="434" spans="2:16" ht="12.75">
      <c r="B434" s="110"/>
      <c r="E434" s="111"/>
      <c r="F434" s="111"/>
      <c r="G434" s="112"/>
      <c r="P434" s="59"/>
    </row>
    <row r="435" spans="2:16" ht="12.75">
      <c r="B435" s="110"/>
      <c r="E435" s="111"/>
      <c r="F435" s="111"/>
      <c r="G435" s="112"/>
      <c r="P435" s="59"/>
    </row>
    <row r="436" spans="2:16" ht="12.75">
      <c r="B436" s="110"/>
      <c r="E436" s="111"/>
      <c r="F436" s="111"/>
      <c r="G436" s="112"/>
      <c r="P436" s="59"/>
    </row>
    <row r="437" spans="2:16" ht="12.75">
      <c r="B437" s="110"/>
      <c r="E437" s="111"/>
      <c r="F437" s="111"/>
      <c r="G437" s="112"/>
      <c r="P437" s="59"/>
    </row>
    <row r="438" spans="2:16" ht="12.75">
      <c r="B438" s="110"/>
      <c r="E438" s="111"/>
      <c r="F438" s="111"/>
      <c r="G438" s="112"/>
      <c r="P438" s="59"/>
    </row>
    <row r="439" spans="2:16" ht="12.75">
      <c r="B439" s="110"/>
      <c r="E439" s="111"/>
      <c r="F439" s="111"/>
      <c r="G439" s="112"/>
      <c r="P439" s="59"/>
    </row>
    <row r="440" spans="2:16" ht="12.75">
      <c r="B440" s="110"/>
      <c r="E440" s="111"/>
      <c r="F440" s="111"/>
      <c r="G440" s="112"/>
      <c r="P440" s="59"/>
    </row>
    <row r="441" spans="2:16" ht="12.75">
      <c r="B441" s="110"/>
      <c r="E441" s="111"/>
      <c r="F441" s="111"/>
      <c r="G441" s="112"/>
      <c r="P441" s="59"/>
    </row>
    <row r="442" spans="2:16" ht="12.75">
      <c r="B442" s="110"/>
      <c r="E442" s="111"/>
      <c r="F442" s="111"/>
      <c r="G442" s="112"/>
      <c r="P442" s="59"/>
    </row>
    <row r="443" spans="2:16" ht="12.75">
      <c r="B443" s="110"/>
      <c r="E443" s="111"/>
      <c r="F443" s="111"/>
      <c r="G443" s="112"/>
      <c r="P443" s="59"/>
    </row>
    <row r="444" spans="2:16" ht="12.75">
      <c r="B444" s="110"/>
      <c r="E444" s="111"/>
      <c r="F444" s="111"/>
      <c r="G444" s="112"/>
      <c r="P444" s="59"/>
    </row>
    <row r="445" spans="2:16" ht="12.75">
      <c r="B445" s="110"/>
      <c r="E445" s="111"/>
      <c r="F445" s="111"/>
      <c r="G445" s="112"/>
      <c r="P445" s="59"/>
    </row>
    <row r="446" spans="2:16" ht="12.75">
      <c r="B446" s="110"/>
      <c r="E446" s="111"/>
      <c r="F446" s="111"/>
      <c r="G446" s="112"/>
      <c r="P446" s="59"/>
    </row>
    <row r="447" spans="2:16" ht="12.75">
      <c r="B447" s="110"/>
      <c r="E447" s="111"/>
      <c r="F447" s="111"/>
      <c r="G447" s="112"/>
      <c r="P447" s="59"/>
    </row>
    <row r="448" spans="2:16" ht="12.75">
      <c r="B448" s="110"/>
      <c r="E448" s="111"/>
      <c r="F448" s="111"/>
      <c r="G448" s="112"/>
      <c r="P448" s="59"/>
    </row>
    <row r="449" spans="2:16" ht="12.75">
      <c r="B449" s="110"/>
      <c r="E449" s="111"/>
      <c r="F449" s="111"/>
      <c r="G449" s="112"/>
      <c r="P449" s="59"/>
    </row>
    <row r="450" spans="2:16" ht="12.75">
      <c r="B450" s="110"/>
      <c r="E450" s="111"/>
      <c r="F450" s="111"/>
      <c r="G450" s="112"/>
      <c r="P450" s="59"/>
    </row>
    <row r="451" spans="2:16" ht="12.75">
      <c r="B451" s="110"/>
      <c r="E451" s="111"/>
      <c r="F451" s="111"/>
      <c r="G451" s="112"/>
      <c r="P451" s="59"/>
    </row>
    <row r="452" spans="2:16" ht="12.75">
      <c r="B452" s="110"/>
      <c r="E452" s="111"/>
      <c r="F452" s="111"/>
      <c r="G452" s="112"/>
      <c r="P452" s="59"/>
    </row>
    <row r="453" spans="2:16" ht="12.75">
      <c r="B453" s="110"/>
      <c r="E453" s="111"/>
      <c r="F453" s="111"/>
      <c r="G453" s="112"/>
      <c r="P453" s="59"/>
    </row>
    <row r="454" spans="2:16" ht="12.75">
      <c r="B454" s="110"/>
      <c r="E454" s="111"/>
      <c r="F454" s="111"/>
      <c r="G454" s="112"/>
      <c r="P454" s="59"/>
    </row>
    <row r="455" spans="2:16" ht="12.75">
      <c r="B455" s="110"/>
      <c r="E455" s="111"/>
      <c r="F455" s="111"/>
      <c r="G455" s="112"/>
      <c r="P455" s="59"/>
    </row>
    <row r="456" spans="2:16" ht="12.75">
      <c r="B456" s="110"/>
      <c r="E456" s="111"/>
      <c r="F456" s="111"/>
      <c r="G456" s="112"/>
      <c r="P456" s="59"/>
    </row>
    <row r="457" spans="2:16" ht="12.75">
      <c r="B457" s="110"/>
      <c r="E457" s="111"/>
      <c r="F457" s="111"/>
      <c r="G457" s="112"/>
      <c r="P457" s="59"/>
    </row>
    <row r="458" spans="2:16" ht="12.75">
      <c r="B458" s="110"/>
      <c r="E458" s="111"/>
      <c r="F458" s="111"/>
      <c r="G458" s="112"/>
      <c r="P458" s="59"/>
    </row>
    <row r="459" spans="2:16" ht="12.75">
      <c r="B459" s="110"/>
      <c r="E459" s="111"/>
      <c r="F459" s="111"/>
      <c r="G459" s="112"/>
      <c r="P459" s="59"/>
    </row>
    <row r="460" spans="2:16" ht="12.75">
      <c r="B460" s="110"/>
      <c r="E460" s="111"/>
      <c r="F460" s="111"/>
      <c r="G460" s="112"/>
      <c r="P460" s="59"/>
    </row>
    <row r="461" spans="2:16" ht="12.75">
      <c r="B461" s="110"/>
      <c r="E461" s="111"/>
      <c r="F461" s="111"/>
      <c r="G461" s="112"/>
      <c r="P461" s="59"/>
    </row>
    <row r="462" spans="2:16" ht="12.75">
      <c r="B462" s="110"/>
      <c r="E462" s="111"/>
      <c r="F462" s="111"/>
      <c r="G462" s="112"/>
      <c r="P462" s="59"/>
    </row>
    <row r="463" spans="2:16" ht="12.75">
      <c r="B463" s="110"/>
      <c r="E463" s="111"/>
      <c r="F463" s="111"/>
      <c r="G463" s="112"/>
      <c r="P463" s="59"/>
    </row>
    <row r="464" spans="2:16" ht="12.75">
      <c r="B464" s="110"/>
      <c r="E464" s="111"/>
      <c r="F464" s="111"/>
      <c r="G464" s="112"/>
      <c r="P464" s="59"/>
    </row>
    <row r="465" spans="2:16" ht="12.75">
      <c r="B465" s="110"/>
      <c r="E465" s="111"/>
      <c r="F465" s="111"/>
      <c r="G465" s="112"/>
      <c r="P465" s="59"/>
    </row>
    <row r="466" spans="2:16" ht="12.75">
      <c r="B466" s="110"/>
      <c r="E466" s="111"/>
      <c r="F466" s="111"/>
      <c r="G466" s="112"/>
      <c r="P466" s="59"/>
    </row>
    <row r="467" spans="2:16" ht="12.75">
      <c r="B467" s="110"/>
      <c r="E467" s="111"/>
      <c r="F467" s="111"/>
      <c r="G467" s="112"/>
      <c r="P467" s="59"/>
    </row>
    <row r="468" spans="2:16" ht="12.75">
      <c r="B468" s="110"/>
      <c r="E468" s="111"/>
      <c r="F468" s="111"/>
      <c r="G468" s="112"/>
      <c r="P468" s="59"/>
    </row>
    <row r="469" spans="2:16" ht="12.75">
      <c r="B469" s="110"/>
      <c r="E469" s="111"/>
      <c r="F469" s="111"/>
      <c r="G469" s="112"/>
      <c r="P469" s="59"/>
    </row>
    <row r="470" spans="2:16" ht="12.75">
      <c r="B470" s="110"/>
      <c r="E470" s="111"/>
      <c r="F470" s="111"/>
      <c r="G470" s="112"/>
      <c r="P470" s="59"/>
    </row>
    <row r="471" spans="2:16" ht="12.75">
      <c r="B471" s="110"/>
      <c r="E471" s="111"/>
      <c r="F471" s="111"/>
      <c r="G471" s="112"/>
      <c r="P471" s="59"/>
    </row>
    <row r="472" spans="2:16" ht="12.75">
      <c r="B472" s="110"/>
      <c r="E472" s="111"/>
      <c r="F472" s="111"/>
      <c r="G472" s="112"/>
      <c r="P472" s="59"/>
    </row>
    <row r="473" spans="2:16" ht="12.75">
      <c r="B473" s="110"/>
      <c r="E473" s="111"/>
      <c r="F473" s="111"/>
      <c r="G473" s="112"/>
      <c r="P473" s="59"/>
    </row>
    <row r="474" spans="2:16" ht="12.75">
      <c r="B474" s="110"/>
      <c r="E474" s="111"/>
      <c r="F474" s="111"/>
      <c r="G474" s="112"/>
      <c r="P474" s="59"/>
    </row>
    <row r="475" spans="2:16" ht="12.75">
      <c r="B475" s="110"/>
      <c r="E475" s="111"/>
      <c r="F475" s="111"/>
      <c r="G475" s="112"/>
      <c r="P475" s="59"/>
    </row>
    <row r="476" spans="2:16" ht="12.75">
      <c r="B476" s="110"/>
      <c r="E476" s="111"/>
      <c r="F476" s="111"/>
      <c r="G476" s="112"/>
      <c r="P476" s="59"/>
    </row>
    <row r="477" spans="2:16" ht="12.75">
      <c r="B477" s="110"/>
      <c r="E477" s="111"/>
      <c r="F477" s="111"/>
      <c r="G477" s="112"/>
      <c r="P477" s="59"/>
    </row>
    <row r="478" spans="2:16" ht="12.75">
      <c r="B478" s="110"/>
      <c r="E478" s="111"/>
      <c r="F478" s="111"/>
      <c r="G478" s="112"/>
      <c r="P478" s="59"/>
    </row>
    <row r="479" spans="2:16" ht="12.75">
      <c r="B479" s="110"/>
      <c r="E479" s="111"/>
      <c r="F479" s="111"/>
      <c r="G479" s="112"/>
      <c r="P479" s="59"/>
    </row>
    <row r="480" spans="2:16" ht="12.75">
      <c r="B480" s="110"/>
      <c r="E480" s="111"/>
      <c r="F480" s="111"/>
      <c r="G480" s="112"/>
      <c r="P480" s="59"/>
    </row>
    <row r="481" spans="2:16" ht="12.75">
      <c r="B481" s="110"/>
      <c r="E481" s="111"/>
      <c r="F481" s="111"/>
      <c r="G481" s="112"/>
      <c r="P481" s="59"/>
    </row>
    <row r="482" spans="2:16" ht="12.75">
      <c r="B482" s="110"/>
      <c r="E482" s="111"/>
      <c r="F482" s="111"/>
      <c r="G482" s="112"/>
      <c r="P482" s="59"/>
    </row>
    <row r="483" spans="2:16" ht="12.75">
      <c r="B483" s="110"/>
      <c r="E483" s="111"/>
      <c r="F483" s="111"/>
      <c r="G483" s="112"/>
      <c r="P483" s="59"/>
    </row>
    <row r="484" spans="2:16" ht="12.75">
      <c r="B484" s="110"/>
      <c r="E484" s="111"/>
      <c r="F484" s="111"/>
      <c r="G484" s="112"/>
      <c r="P484" s="59"/>
    </row>
    <row r="485" spans="2:16" ht="12.75">
      <c r="B485" s="110"/>
      <c r="E485" s="111"/>
      <c r="F485" s="111"/>
      <c r="G485" s="112"/>
      <c r="P485" s="59"/>
    </row>
    <row r="486" spans="2:16" ht="12.75">
      <c r="B486" s="110"/>
      <c r="E486" s="111"/>
      <c r="F486" s="111"/>
      <c r="G486" s="112"/>
      <c r="P486" s="59"/>
    </row>
    <row r="487" spans="2:16" ht="12.75">
      <c r="B487" s="110"/>
      <c r="E487" s="111"/>
      <c r="F487" s="111"/>
      <c r="G487" s="112"/>
      <c r="P487" s="59"/>
    </row>
    <row r="488" spans="2:16" ht="12.75">
      <c r="B488" s="110"/>
      <c r="E488" s="111"/>
      <c r="F488" s="111"/>
      <c r="G488" s="112"/>
      <c r="P488" s="59"/>
    </row>
    <row r="489" spans="2:16" ht="12.75">
      <c r="B489" s="110"/>
      <c r="E489" s="111"/>
      <c r="F489" s="111"/>
      <c r="G489" s="112"/>
      <c r="P489" s="59"/>
    </row>
    <row r="490" spans="2:16" ht="12.75">
      <c r="B490" s="110"/>
      <c r="E490" s="111"/>
      <c r="F490" s="111"/>
      <c r="G490" s="112"/>
      <c r="P490" s="59"/>
    </row>
    <row r="491" spans="2:16" ht="12.75">
      <c r="B491" s="110"/>
      <c r="E491" s="111"/>
      <c r="F491" s="111"/>
      <c r="G491" s="112"/>
      <c r="P491" s="59"/>
    </row>
    <row r="492" spans="2:16" ht="12.75">
      <c r="B492" s="110"/>
      <c r="E492" s="111"/>
      <c r="F492" s="111"/>
      <c r="G492" s="112"/>
      <c r="P492" s="59"/>
    </row>
    <row r="493" spans="2:16" ht="12.75">
      <c r="B493" s="110"/>
      <c r="E493" s="111"/>
      <c r="F493" s="111"/>
      <c r="G493" s="112"/>
      <c r="P493" s="59"/>
    </row>
    <row r="494" spans="2:16" ht="12.75">
      <c r="B494" s="110"/>
      <c r="E494" s="111"/>
      <c r="F494" s="111"/>
      <c r="G494" s="112"/>
      <c r="P494" s="59"/>
    </row>
    <row r="495" spans="2:16" ht="12.75">
      <c r="B495" s="110"/>
      <c r="E495" s="111"/>
      <c r="F495" s="111"/>
      <c r="G495" s="112"/>
      <c r="P495" s="59"/>
    </row>
    <row r="496" spans="2:16" ht="12.75">
      <c r="B496" s="110"/>
      <c r="E496" s="111"/>
      <c r="F496" s="111"/>
      <c r="G496" s="112"/>
      <c r="P496" s="59"/>
    </row>
    <row r="497" spans="2:16" ht="12.75">
      <c r="B497" s="110"/>
      <c r="E497" s="111"/>
      <c r="F497" s="111"/>
      <c r="G497" s="112"/>
      <c r="P497" s="59"/>
    </row>
    <row r="498" spans="2:16" ht="12.75">
      <c r="B498" s="110"/>
      <c r="E498" s="111"/>
      <c r="F498" s="111"/>
      <c r="G498" s="112"/>
      <c r="P498" s="59"/>
    </row>
    <row r="499" spans="2:16" ht="12.75">
      <c r="B499" s="110"/>
      <c r="E499" s="111"/>
      <c r="F499" s="111"/>
      <c r="G499" s="112"/>
      <c r="P499" s="59"/>
    </row>
    <row r="500" spans="2:16" ht="12.75">
      <c r="B500" s="110"/>
      <c r="E500" s="111"/>
      <c r="F500" s="111"/>
      <c r="G500" s="112"/>
      <c r="P500" s="59"/>
    </row>
    <row r="501" spans="2:16" ht="12.75">
      <c r="B501" s="110"/>
      <c r="E501" s="111"/>
      <c r="F501" s="111"/>
      <c r="G501" s="112"/>
      <c r="P501" s="59"/>
    </row>
    <row r="502" spans="2:16" ht="12.75">
      <c r="B502" s="110"/>
      <c r="E502" s="111"/>
      <c r="F502" s="111"/>
      <c r="G502" s="112"/>
      <c r="P502" s="59"/>
    </row>
    <row r="503" spans="2:16" ht="12.75">
      <c r="B503" s="110"/>
      <c r="E503" s="111"/>
      <c r="F503" s="111"/>
      <c r="G503" s="112"/>
      <c r="P503" s="59"/>
    </row>
    <row r="504" spans="2:16" ht="12.75">
      <c r="B504" s="110"/>
      <c r="E504" s="111"/>
      <c r="F504" s="111"/>
      <c r="G504" s="112"/>
      <c r="P504" s="59"/>
    </row>
    <row r="505" spans="2:16" ht="12.75">
      <c r="B505" s="110"/>
      <c r="E505" s="111"/>
      <c r="F505" s="111"/>
      <c r="G505" s="112"/>
      <c r="P505" s="59"/>
    </row>
    <row r="506" spans="2:16" ht="12.75">
      <c r="B506" s="110"/>
      <c r="E506" s="111"/>
      <c r="F506" s="111"/>
      <c r="G506" s="112"/>
      <c r="P506" s="59"/>
    </row>
    <row r="507" spans="2:16" ht="12.75">
      <c r="B507" s="110"/>
      <c r="E507" s="111"/>
      <c r="F507" s="111"/>
      <c r="G507" s="112"/>
      <c r="P507" s="59"/>
    </row>
    <row r="508" spans="2:16" ht="12.75">
      <c r="B508" s="110"/>
      <c r="E508" s="111"/>
      <c r="F508" s="111"/>
      <c r="G508" s="112"/>
      <c r="P508" s="59"/>
    </row>
    <row r="509" spans="2:16" ht="12.75">
      <c r="B509" s="110"/>
      <c r="E509" s="111"/>
      <c r="F509" s="111"/>
      <c r="G509" s="112"/>
      <c r="P509" s="59"/>
    </row>
    <row r="510" spans="2:16" ht="12.75">
      <c r="B510" s="110"/>
      <c r="E510" s="111"/>
      <c r="F510" s="111"/>
      <c r="G510" s="112"/>
      <c r="P510" s="59"/>
    </row>
    <row r="511" spans="2:16" ht="12.75">
      <c r="B511" s="110"/>
      <c r="E511" s="111"/>
      <c r="F511" s="111"/>
      <c r="G511" s="112"/>
      <c r="P511" s="59"/>
    </row>
    <row r="512" spans="2:16" ht="12.75">
      <c r="B512" s="110"/>
      <c r="E512" s="111"/>
      <c r="F512" s="111"/>
      <c r="G512" s="112"/>
      <c r="P512" s="59"/>
    </row>
    <row r="513" spans="2:16" ht="12.75">
      <c r="B513" s="110"/>
      <c r="E513" s="111"/>
      <c r="F513" s="111"/>
      <c r="G513" s="112"/>
      <c r="P513" s="59"/>
    </row>
    <row r="514" spans="2:16" ht="12.75">
      <c r="B514" s="110"/>
      <c r="E514" s="111"/>
      <c r="F514" s="111"/>
      <c r="G514" s="112"/>
      <c r="P514" s="59"/>
    </row>
    <row r="515" spans="2:16" ht="12.75">
      <c r="B515" s="110"/>
      <c r="E515" s="111"/>
      <c r="F515" s="111"/>
      <c r="G515" s="112"/>
      <c r="P515" s="59"/>
    </row>
    <row r="516" spans="2:16" ht="12.75">
      <c r="B516" s="110"/>
      <c r="E516" s="111"/>
      <c r="F516" s="111"/>
      <c r="G516" s="112"/>
      <c r="P516" s="59"/>
    </row>
    <row r="517" spans="2:16" ht="12.75">
      <c r="B517" s="110"/>
      <c r="E517" s="111"/>
      <c r="F517" s="111"/>
      <c r="G517" s="112"/>
      <c r="P517" s="59"/>
    </row>
    <row r="518" spans="2:16" ht="12.75">
      <c r="B518" s="110"/>
      <c r="E518" s="111"/>
      <c r="F518" s="111"/>
      <c r="G518" s="112"/>
      <c r="P518" s="59"/>
    </row>
    <row r="519" spans="2:16" ht="12.75">
      <c r="B519" s="110"/>
      <c r="E519" s="111"/>
      <c r="F519" s="111"/>
      <c r="G519" s="112"/>
      <c r="P519" s="59"/>
    </row>
    <row r="520" spans="2:16" ht="12.75">
      <c r="B520" s="110"/>
      <c r="E520" s="111"/>
      <c r="F520" s="111"/>
      <c r="G520" s="112"/>
      <c r="P520" s="59"/>
    </row>
    <row r="521" spans="2:16" ht="12.75">
      <c r="B521" s="110"/>
      <c r="E521" s="111"/>
      <c r="F521" s="111"/>
      <c r="G521" s="112"/>
      <c r="P521" s="59"/>
    </row>
    <row r="522" spans="2:16" ht="12.75">
      <c r="B522" s="110"/>
      <c r="E522" s="111"/>
      <c r="F522" s="111"/>
      <c r="G522" s="112"/>
      <c r="P522" s="59"/>
    </row>
    <row r="523" spans="2:16" ht="12.75">
      <c r="B523" s="110"/>
      <c r="E523" s="111"/>
      <c r="F523" s="111"/>
      <c r="G523" s="112"/>
      <c r="P523" s="59"/>
    </row>
    <row r="524" spans="2:16" ht="12.75">
      <c r="B524" s="110"/>
      <c r="E524" s="111"/>
      <c r="F524" s="111"/>
      <c r="G524" s="112"/>
      <c r="P524" s="59"/>
    </row>
    <row r="525" spans="2:16" ht="12.75">
      <c r="B525" s="110"/>
      <c r="E525" s="111"/>
      <c r="F525" s="111"/>
      <c r="G525" s="112"/>
      <c r="P525" s="59"/>
    </row>
    <row r="526" spans="2:16" ht="12.75">
      <c r="B526" s="110"/>
      <c r="E526" s="111"/>
      <c r="F526" s="111"/>
      <c r="G526" s="112"/>
      <c r="P526" s="59"/>
    </row>
    <row r="527" spans="2:16" ht="12.75">
      <c r="B527" s="110"/>
      <c r="E527" s="111"/>
      <c r="F527" s="111"/>
      <c r="G527" s="112"/>
      <c r="P527" s="59"/>
    </row>
    <row r="528" spans="2:16" ht="12.75">
      <c r="B528" s="110"/>
      <c r="E528" s="111"/>
      <c r="F528" s="111"/>
      <c r="G528" s="112"/>
      <c r="P528" s="59"/>
    </row>
    <row r="529" spans="2:16" ht="12.75">
      <c r="B529" s="110"/>
      <c r="E529" s="111"/>
      <c r="F529" s="111"/>
      <c r="G529" s="112"/>
      <c r="P529" s="59"/>
    </row>
    <row r="530" spans="2:16" ht="12.75">
      <c r="B530" s="110"/>
      <c r="E530" s="111"/>
      <c r="F530" s="111"/>
      <c r="G530" s="112"/>
      <c r="P530" s="59"/>
    </row>
    <row r="531" spans="2:16" ht="12.75">
      <c r="B531" s="110"/>
      <c r="E531" s="111"/>
      <c r="F531" s="111"/>
      <c r="G531" s="112"/>
      <c r="P531" s="59"/>
    </row>
    <row r="532" spans="2:16" ht="12.75">
      <c r="B532" s="110"/>
      <c r="E532" s="111"/>
      <c r="F532" s="111"/>
      <c r="G532" s="112"/>
      <c r="P532" s="59"/>
    </row>
    <row r="533" spans="2:16" ht="12.75">
      <c r="B533" s="110"/>
      <c r="E533" s="111"/>
      <c r="F533" s="111"/>
      <c r="G533" s="112"/>
      <c r="P533" s="59"/>
    </row>
    <row r="534" spans="2:16" ht="12.75">
      <c r="B534" s="110"/>
      <c r="E534" s="111"/>
      <c r="F534" s="111"/>
      <c r="G534" s="112"/>
      <c r="P534" s="59"/>
    </row>
    <row r="535" spans="2:16" ht="12.75">
      <c r="B535" s="110"/>
      <c r="E535" s="111"/>
      <c r="F535" s="111"/>
      <c r="G535" s="112"/>
      <c r="P535" s="59"/>
    </row>
    <row r="536" spans="2:16" ht="12.75">
      <c r="B536" s="110"/>
      <c r="E536" s="111"/>
      <c r="F536" s="111"/>
      <c r="G536" s="112"/>
      <c r="P536" s="59"/>
    </row>
    <row r="537" spans="2:16" ht="12.75">
      <c r="B537" s="110"/>
      <c r="E537" s="111"/>
      <c r="F537" s="111"/>
      <c r="G537" s="112"/>
      <c r="P537" s="59"/>
    </row>
    <row r="538" spans="2:16" ht="12.75">
      <c r="B538" s="110"/>
      <c r="E538" s="111"/>
      <c r="F538" s="111"/>
      <c r="G538" s="112"/>
      <c r="P538" s="59"/>
    </row>
    <row r="539" spans="2:16" ht="12.75">
      <c r="B539" s="110"/>
      <c r="E539" s="111"/>
      <c r="F539" s="111"/>
      <c r="G539" s="112"/>
      <c r="P539" s="59"/>
    </row>
    <row r="540" spans="2:16" ht="12.75">
      <c r="B540" s="110"/>
      <c r="E540" s="111"/>
      <c r="F540" s="111"/>
      <c r="G540" s="112"/>
      <c r="P540" s="59"/>
    </row>
    <row r="541" spans="2:16" ht="12.75">
      <c r="B541" s="110"/>
      <c r="E541" s="111"/>
      <c r="F541" s="111"/>
      <c r="G541" s="112"/>
      <c r="P541" s="59"/>
    </row>
    <row r="542" spans="2:16" ht="12.75">
      <c r="B542" s="110"/>
      <c r="E542" s="111"/>
      <c r="F542" s="111"/>
      <c r="G542" s="112"/>
      <c r="P542" s="59"/>
    </row>
    <row r="543" spans="2:16" ht="12.75">
      <c r="B543" s="110"/>
      <c r="E543" s="111"/>
      <c r="F543" s="111"/>
      <c r="G543" s="112"/>
      <c r="P543" s="59"/>
    </row>
    <row r="544" spans="2:16" ht="12.75">
      <c r="B544" s="110"/>
      <c r="E544" s="111"/>
      <c r="F544" s="111"/>
      <c r="G544" s="112"/>
      <c r="P544" s="59"/>
    </row>
    <row r="545" spans="2:16" ht="12.75">
      <c r="B545" s="110"/>
      <c r="E545" s="111"/>
      <c r="F545" s="111"/>
      <c r="G545" s="112"/>
      <c r="P545" s="59"/>
    </row>
    <row r="546" spans="2:16" ht="12.75">
      <c r="B546" s="110"/>
      <c r="E546" s="111"/>
      <c r="F546" s="111"/>
      <c r="G546" s="112"/>
      <c r="P546" s="59"/>
    </row>
    <row r="547" spans="2:16" ht="12.75">
      <c r="B547" s="110"/>
      <c r="E547" s="111"/>
      <c r="F547" s="111"/>
      <c r="G547" s="112"/>
      <c r="P547" s="59"/>
    </row>
    <row r="548" spans="2:16" ht="12.75">
      <c r="B548" s="110"/>
      <c r="E548" s="111"/>
      <c r="F548" s="111"/>
      <c r="G548" s="112"/>
      <c r="P548" s="59"/>
    </row>
    <row r="549" spans="2:16" ht="12.75">
      <c r="B549" s="110"/>
      <c r="E549" s="111"/>
      <c r="F549" s="111"/>
      <c r="G549" s="112"/>
      <c r="P549" s="59"/>
    </row>
    <row r="550" spans="2:16" ht="12.75">
      <c r="B550" s="110"/>
      <c r="E550" s="111"/>
      <c r="F550" s="111"/>
      <c r="G550" s="112"/>
      <c r="P550" s="59"/>
    </row>
    <row r="551" spans="2:16" ht="12.75">
      <c r="B551" s="110"/>
      <c r="E551" s="111"/>
      <c r="F551" s="111"/>
      <c r="G551" s="112"/>
      <c r="P551" s="59"/>
    </row>
    <row r="552" spans="2:16" ht="12.75">
      <c r="B552" s="110"/>
      <c r="E552" s="111"/>
      <c r="F552" s="111"/>
      <c r="G552" s="112"/>
      <c r="P552" s="59"/>
    </row>
    <row r="553" spans="2:16" ht="12.75">
      <c r="B553" s="110"/>
      <c r="E553" s="111"/>
      <c r="F553" s="111"/>
      <c r="G553" s="112"/>
      <c r="P553" s="59"/>
    </row>
    <row r="554" spans="2:16" ht="12.75">
      <c r="B554" s="110"/>
      <c r="E554" s="111"/>
      <c r="F554" s="111"/>
      <c r="G554" s="112"/>
      <c r="P554" s="59"/>
    </row>
    <row r="555" spans="2:16" ht="12.75">
      <c r="B555" s="110"/>
      <c r="E555" s="111"/>
      <c r="F555" s="111"/>
      <c r="G555" s="112"/>
      <c r="P555" s="59"/>
    </row>
    <row r="556" spans="2:16" ht="12.75">
      <c r="B556" s="110"/>
      <c r="E556" s="111"/>
      <c r="F556" s="111"/>
      <c r="G556" s="112"/>
      <c r="P556" s="59"/>
    </row>
    <row r="557" spans="2:16" ht="12.75">
      <c r="B557" s="110"/>
      <c r="E557" s="111"/>
      <c r="F557" s="111"/>
      <c r="G557" s="112"/>
      <c r="P557" s="59"/>
    </row>
    <row r="558" spans="2:16" ht="12.75">
      <c r="B558" s="110"/>
      <c r="E558" s="111"/>
      <c r="F558" s="111"/>
      <c r="G558" s="112"/>
      <c r="P558" s="59"/>
    </row>
    <row r="559" spans="2:16" ht="12.75">
      <c r="B559" s="110"/>
      <c r="E559" s="111"/>
      <c r="F559" s="111"/>
      <c r="G559" s="112"/>
      <c r="P559" s="59"/>
    </row>
    <row r="560" spans="2:16" ht="12.75">
      <c r="B560" s="110"/>
      <c r="E560" s="111"/>
      <c r="F560" s="111"/>
      <c r="G560" s="112"/>
      <c r="P560" s="59"/>
    </row>
    <row r="561" spans="2:16" ht="12.75">
      <c r="B561" s="110"/>
      <c r="E561" s="111"/>
      <c r="F561" s="111"/>
      <c r="G561" s="112"/>
      <c r="P561" s="59"/>
    </row>
    <row r="562" spans="2:16" ht="12.75">
      <c r="B562" s="110"/>
      <c r="E562" s="111"/>
      <c r="F562" s="111"/>
      <c r="G562" s="112"/>
      <c r="P562" s="59"/>
    </row>
    <row r="563" spans="2:16" ht="12.75">
      <c r="B563" s="110"/>
      <c r="E563" s="111"/>
      <c r="F563" s="111"/>
      <c r="G563" s="112"/>
      <c r="P563" s="59"/>
    </row>
    <row r="564" spans="2:16" ht="12.75">
      <c r="B564" s="110"/>
      <c r="E564" s="111"/>
      <c r="F564" s="111"/>
      <c r="G564" s="112"/>
      <c r="P564" s="59"/>
    </row>
    <row r="565" spans="2:16" ht="12.75">
      <c r="B565" s="110"/>
      <c r="E565" s="111"/>
      <c r="F565" s="111"/>
      <c r="G565" s="112"/>
      <c r="P565" s="59"/>
    </row>
    <row r="566" spans="2:16" ht="12.75">
      <c r="B566" s="110"/>
      <c r="E566" s="111"/>
      <c r="F566" s="111"/>
      <c r="G566" s="112"/>
      <c r="P566" s="59"/>
    </row>
    <row r="567" spans="2:16" ht="12.75">
      <c r="B567" s="110"/>
      <c r="E567" s="111"/>
      <c r="F567" s="111"/>
      <c r="G567" s="112"/>
      <c r="P567" s="59"/>
    </row>
    <row r="568" spans="2:16" ht="12.75">
      <c r="B568" s="110"/>
      <c r="E568" s="111"/>
      <c r="F568" s="111"/>
      <c r="G568" s="112"/>
      <c r="P568" s="59"/>
    </row>
    <row r="569" spans="2:16" ht="12.75">
      <c r="B569" s="110"/>
      <c r="E569" s="111"/>
      <c r="F569" s="111"/>
      <c r="G569" s="112"/>
      <c r="P569" s="59"/>
    </row>
    <row r="570" spans="2:16" ht="12.75">
      <c r="B570" s="110"/>
      <c r="E570" s="111"/>
      <c r="F570" s="111"/>
      <c r="G570" s="112"/>
      <c r="P570" s="59"/>
    </row>
    <row r="571" spans="2:16" ht="12.75">
      <c r="B571" s="110"/>
      <c r="E571" s="111"/>
      <c r="F571" s="111"/>
      <c r="G571" s="112"/>
      <c r="P571" s="59"/>
    </row>
    <row r="572" spans="2:16" ht="12.75">
      <c r="B572" s="110"/>
      <c r="E572" s="111"/>
      <c r="F572" s="111"/>
      <c r="G572" s="112"/>
      <c r="P572" s="59"/>
    </row>
    <row r="573" spans="2:16" ht="12.75">
      <c r="B573" s="110"/>
      <c r="E573" s="111"/>
      <c r="F573" s="111"/>
      <c r="G573" s="112"/>
      <c r="P573" s="59"/>
    </row>
    <row r="574" spans="2:16" ht="12.75">
      <c r="B574" s="110"/>
      <c r="E574" s="111"/>
      <c r="F574" s="111"/>
      <c r="G574" s="112"/>
      <c r="P574" s="59"/>
    </row>
    <row r="575" spans="2:16" ht="12.75">
      <c r="B575" s="110"/>
      <c r="E575" s="111"/>
      <c r="F575" s="111"/>
      <c r="G575" s="112"/>
      <c r="P575" s="59"/>
    </row>
    <row r="576" spans="2:16" ht="12.75">
      <c r="B576" s="110"/>
      <c r="E576" s="111"/>
      <c r="F576" s="111"/>
      <c r="G576" s="112"/>
      <c r="P576" s="59"/>
    </row>
    <row r="577" spans="2:16" ht="12.75">
      <c r="B577" s="110"/>
      <c r="E577" s="111"/>
      <c r="F577" s="111"/>
      <c r="G577" s="112"/>
      <c r="P577" s="59"/>
    </row>
    <row r="578" spans="2:16" ht="12.75">
      <c r="B578" s="110"/>
      <c r="E578" s="111"/>
      <c r="F578" s="111"/>
      <c r="G578" s="112"/>
      <c r="P578" s="59"/>
    </row>
    <row r="579" spans="2:16" ht="12.75">
      <c r="B579" s="110"/>
      <c r="E579" s="111"/>
      <c r="F579" s="111"/>
      <c r="G579" s="112"/>
      <c r="P579" s="59"/>
    </row>
    <row r="580" spans="2:16" ht="12.75">
      <c r="B580" s="110"/>
      <c r="E580" s="111"/>
      <c r="F580" s="111"/>
      <c r="G580" s="112"/>
      <c r="P580" s="59"/>
    </row>
    <row r="581" spans="2:16" ht="12.75">
      <c r="B581" s="110"/>
      <c r="E581" s="111"/>
      <c r="F581" s="111"/>
      <c r="G581" s="112"/>
      <c r="P581" s="59"/>
    </row>
    <row r="582" spans="2:16" ht="12.75">
      <c r="B582" s="110"/>
      <c r="E582" s="111"/>
      <c r="F582" s="111"/>
      <c r="G582" s="112"/>
      <c r="P582" s="59"/>
    </row>
    <row r="583" spans="2:16" ht="12.75">
      <c r="B583" s="110"/>
      <c r="E583" s="111"/>
      <c r="F583" s="111"/>
      <c r="G583" s="112"/>
      <c r="P583" s="59"/>
    </row>
    <row r="584" spans="2:16" ht="12.75">
      <c r="B584" s="110"/>
      <c r="E584" s="111"/>
      <c r="F584" s="111"/>
      <c r="G584" s="112"/>
      <c r="P584" s="59"/>
    </row>
    <row r="585" spans="2:16" ht="12.75">
      <c r="B585" s="110"/>
      <c r="E585" s="111"/>
      <c r="F585" s="111"/>
      <c r="G585" s="112"/>
      <c r="P585" s="59"/>
    </row>
    <row r="586" spans="2:16" ht="12.75">
      <c r="B586" s="110"/>
      <c r="E586" s="111"/>
      <c r="F586" s="111"/>
      <c r="G586" s="112"/>
      <c r="P586" s="59"/>
    </row>
    <row r="587" spans="2:16" ht="12.75">
      <c r="B587" s="110"/>
      <c r="E587" s="111"/>
      <c r="F587" s="111"/>
      <c r="G587" s="112"/>
      <c r="P587" s="59"/>
    </row>
    <row r="588" spans="2:16" ht="12.75">
      <c r="B588" s="110"/>
      <c r="E588" s="111"/>
      <c r="F588" s="111"/>
      <c r="G588" s="112"/>
      <c r="P588" s="59"/>
    </row>
    <row r="589" spans="2:16" ht="12.75">
      <c r="B589" s="110"/>
      <c r="E589" s="111"/>
      <c r="F589" s="111"/>
      <c r="G589" s="112"/>
      <c r="P589" s="59"/>
    </row>
    <row r="590" spans="2:16" ht="12.75">
      <c r="B590" s="110"/>
      <c r="E590" s="111"/>
      <c r="F590" s="111"/>
      <c r="G590" s="112"/>
      <c r="P590" s="59"/>
    </row>
    <row r="591" spans="2:16" ht="12.75">
      <c r="B591" s="110"/>
      <c r="E591" s="111"/>
      <c r="F591" s="111"/>
      <c r="G591" s="112"/>
      <c r="P591" s="59"/>
    </row>
    <row r="592" spans="2:16" ht="12.75">
      <c r="B592" s="110"/>
      <c r="E592" s="111"/>
      <c r="F592" s="111"/>
      <c r="G592" s="112"/>
      <c r="P592" s="59"/>
    </row>
    <row r="593" spans="2:16" ht="12.75">
      <c r="B593" s="110"/>
      <c r="E593" s="111"/>
      <c r="F593" s="111"/>
      <c r="G593" s="112"/>
      <c r="P593" s="59"/>
    </row>
    <row r="594" spans="2:16" ht="12.75">
      <c r="B594" s="110"/>
      <c r="E594" s="111"/>
      <c r="F594" s="111"/>
      <c r="G594" s="112"/>
      <c r="P594" s="59"/>
    </row>
    <row r="595" spans="2:16" ht="12.75">
      <c r="B595" s="110"/>
      <c r="E595" s="111"/>
      <c r="F595" s="111"/>
      <c r="G595" s="112"/>
      <c r="P595" s="59"/>
    </row>
    <row r="596" spans="2:16" ht="12.75">
      <c r="B596" s="110"/>
      <c r="E596" s="111"/>
      <c r="F596" s="111"/>
      <c r="G596" s="112"/>
      <c r="P596" s="59"/>
    </row>
    <row r="597" spans="2:16" ht="12.75">
      <c r="B597" s="110"/>
      <c r="E597" s="111"/>
      <c r="F597" s="111"/>
      <c r="G597" s="112"/>
      <c r="P597" s="59"/>
    </row>
    <row r="598" spans="2:16" ht="12.75">
      <c r="B598" s="110"/>
      <c r="E598" s="111"/>
      <c r="F598" s="111"/>
      <c r="G598" s="112"/>
      <c r="P598" s="59"/>
    </row>
    <row r="599" spans="2:16" ht="12.75">
      <c r="B599" s="110"/>
      <c r="E599" s="111"/>
      <c r="F599" s="111"/>
      <c r="G599" s="112"/>
      <c r="P599" s="59"/>
    </row>
    <row r="600" spans="2:16" ht="12.75">
      <c r="B600" s="110"/>
      <c r="E600" s="111"/>
      <c r="F600" s="111"/>
      <c r="G600" s="112"/>
      <c r="P600" s="59"/>
    </row>
    <row r="601" spans="2:16" ht="12.75">
      <c r="B601" s="110"/>
      <c r="E601" s="111"/>
      <c r="F601" s="111"/>
      <c r="G601" s="112"/>
      <c r="P601" s="59"/>
    </row>
    <row r="602" spans="2:16" ht="12.75">
      <c r="B602" s="110"/>
      <c r="E602" s="111"/>
      <c r="F602" s="111"/>
      <c r="G602" s="112"/>
      <c r="P602" s="59"/>
    </row>
    <row r="603" spans="2:16" ht="12.75">
      <c r="B603" s="110"/>
      <c r="E603" s="111"/>
      <c r="F603" s="111"/>
      <c r="G603" s="112"/>
      <c r="P603" s="59"/>
    </row>
    <row r="604" spans="2:16" ht="12.75">
      <c r="B604" s="110"/>
      <c r="E604" s="111"/>
      <c r="F604" s="111"/>
      <c r="G604" s="112"/>
      <c r="P604" s="59"/>
    </row>
    <row r="605" spans="2:16" ht="12.75">
      <c r="B605" s="110"/>
      <c r="E605" s="111"/>
      <c r="F605" s="111"/>
      <c r="G605" s="112"/>
      <c r="P605" s="59"/>
    </row>
    <row r="606" spans="2:16" ht="12.75">
      <c r="B606" s="110"/>
      <c r="E606" s="111"/>
      <c r="F606" s="111"/>
      <c r="G606" s="112"/>
      <c r="P606" s="59"/>
    </row>
    <row r="607" spans="2:16" ht="12.75">
      <c r="B607" s="110"/>
      <c r="E607" s="111"/>
      <c r="F607" s="111"/>
      <c r="G607" s="112"/>
      <c r="P607" s="59"/>
    </row>
    <row r="608" spans="2:16" ht="12.75">
      <c r="B608" s="110"/>
      <c r="E608" s="111"/>
      <c r="F608" s="111"/>
      <c r="G608" s="112"/>
      <c r="P608" s="59"/>
    </row>
    <row r="609" spans="2:16" ht="12.75">
      <c r="B609" s="110"/>
      <c r="E609" s="111"/>
      <c r="F609" s="111"/>
      <c r="G609" s="112"/>
      <c r="P609" s="59"/>
    </row>
    <row r="610" spans="2:16" ht="12.75">
      <c r="B610" s="110"/>
      <c r="E610" s="111"/>
      <c r="F610" s="111"/>
      <c r="G610" s="112"/>
      <c r="P610" s="59"/>
    </row>
    <row r="611" spans="2:16" ht="12.75">
      <c r="B611" s="110"/>
      <c r="E611" s="111"/>
      <c r="F611" s="111"/>
      <c r="G611" s="112"/>
      <c r="P611" s="59"/>
    </row>
    <row r="612" spans="2:16" ht="12.75">
      <c r="B612" s="110"/>
      <c r="E612" s="111"/>
      <c r="F612" s="111"/>
      <c r="G612" s="112"/>
      <c r="P612" s="59"/>
    </row>
    <row r="613" spans="2:16" ht="12.75">
      <c r="B613" s="110"/>
      <c r="E613" s="111"/>
      <c r="F613" s="111"/>
      <c r="G613" s="112"/>
      <c r="P613" s="59"/>
    </row>
    <row r="614" spans="2:16" ht="12.75">
      <c r="B614" s="110"/>
      <c r="E614" s="111"/>
      <c r="F614" s="111"/>
      <c r="G614" s="112"/>
      <c r="P614" s="59"/>
    </row>
    <row r="615" spans="2:16" ht="12.75">
      <c r="B615" s="110"/>
      <c r="E615" s="111"/>
      <c r="F615" s="111"/>
      <c r="G615" s="112"/>
      <c r="P615" s="59"/>
    </row>
    <row r="616" spans="2:16" ht="12.75">
      <c r="B616" s="110"/>
      <c r="E616" s="111"/>
      <c r="F616" s="111"/>
      <c r="G616" s="112"/>
      <c r="P616" s="59"/>
    </row>
    <row r="617" spans="2:16" ht="12.75">
      <c r="B617" s="110"/>
      <c r="E617" s="111"/>
      <c r="F617" s="111"/>
      <c r="G617" s="112"/>
      <c r="P617" s="59"/>
    </row>
    <row r="618" spans="2:16" ht="12.75">
      <c r="B618" s="110"/>
      <c r="E618" s="111"/>
      <c r="F618" s="111"/>
      <c r="G618" s="112"/>
      <c r="P618" s="59"/>
    </row>
    <row r="619" spans="2:16" ht="12.75">
      <c r="B619" s="110"/>
      <c r="E619" s="111"/>
      <c r="F619" s="111"/>
      <c r="G619" s="112"/>
      <c r="P619" s="59"/>
    </row>
    <row r="620" spans="2:16" ht="12.75">
      <c r="B620" s="110"/>
      <c r="E620" s="111"/>
      <c r="F620" s="111"/>
      <c r="G620" s="112"/>
      <c r="P620" s="59"/>
    </row>
    <row r="621" spans="2:16" ht="12.75">
      <c r="B621" s="110"/>
      <c r="E621" s="111"/>
      <c r="F621" s="111"/>
      <c r="G621" s="112"/>
      <c r="P621" s="59"/>
    </row>
    <row r="622" spans="2:16" ht="12.75">
      <c r="B622" s="110"/>
      <c r="E622" s="111"/>
      <c r="F622" s="111"/>
      <c r="G622" s="112"/>
      <c r="P622" s="59"/>
    </row>
    <row r="623" spans="2:16" ht="12.75">
      <c r="B623" s="110"/>
      <c r="E623" s="111"/>
      <c r="F623" s="111"/>
      <c r="G623" s="112"/>
      <c r="P623" s="59"/>
    </row>
    <row r="624" spans="2:16" ht="12.75">
      <c r="B624" s="110"/>
      <c r="E624" s="111"/>
      <c r="F624" s="111"/>
      <c r="G624" s="112"/>
      <c r="P624" s="59"/>
    </row>
    <row r="625" spans="2:16" ht="12.75">
      <c r="B625" s="110"/>
      <c r="E625" s="111"/>
      <c r="F625" s="111"/>
      <c r="G625" s="112"/>
      <c r="P625" s="59"/>
    </row>
    <row r="626" spans="2:16" ht="12.75">
      <c r="B626" s="110"/>
      <c r="E626" s="111"/>
      <c r="F626" s="111"/>
      <c r="G626" s="112"/>
      <c r="P626" s="59"/>
    </row>
    <row r="627" spans="2:16" ht="12.75">
      <c r="B627" s="110"/>
      <c r="E627" s="111"/>
      <c r="F627" s="111"/>
      <c r="G627" s="112"/>
      <c r="P627" s="59"/>
    </row>
    <row r="628" spans="2:16" ht="12.75">
      <c r="B628" s="110"/>
      <c r="E628" s="111"/>
      <c r="F628" s="111"/>
      <c r="G628" s="112"/>
      <c r="P628" s="59"/>
    </row>
    <row r="629" spans="2:16" ht="12.75">
      <c r="B629" s="110"/>
      <c r="E629" s="111"/>
      <c r="F629" s="111"/>
      <c r="G629" s="112"/>
      <c r="P629" s="59"/>
    </row>
    <row r="630" spans="2:16" ht="12.75">
      <c r="B630" s="110"/>
      <c r="E630" s="111"/>
      <c r="F630" s="111"/>
      <c r="G630" s="112"/>
      <c r="P630" s="59"/>
    </row>
    <row r="631" spans="2:16" ht="12.75">
      <c r="B631" s="110"/>
      <c r="E631" s="111"/>
      <c r="F631" s="111"/>
      <c r="G631" s="112"/>
      <c r="P631" s="59"/>
    </row>
    <row r="632" spans="2:16" ht="12.75">
      <c r="B632" s="110"/>
      <c r="E632" s="111"/>
      <c r="F632" s="111"/>
      <c r="G632" s="112"/>
      <c r="P632" s="59"/>
    </row>
    <row r="633" spans="2:16" ht="12.75">
      <c r="B633" s="110"/>
      <c r="E633" s="111"/>
      <c r="F633" s="111"/>
      <c r="G633" s="112"/>
      <c r="P633" s="59"/>
    </row>
    <row r="634" spans="2:16" ht="12.75">
      <c r="B634" s="110"/>
      <c r="E634" s="111"/>
      <c r="F634" s="111"/>
      <c r="G634" s="112"/>
      <c r="P634" s="59"/>
    </row>
    <row r="635" spans="2:16" ht="12.75">
      <c r="B635" s="110"/>
      <c r="E635" s="111"/>
      <c r="F635" s="111"/>
      <c r="G635" s="112"/>
      <c r="P635" s="59"/>
    </row>
    <row r="636" spans="2:16" ht="12.75">
      <c r="B636" s="110"/>
      <c r="E636" s="111"/>
      <c r="F636" s="111"/>
      <c r="G636" s="112"/>
      <c r="P636" s="59"/>
    </row>
    <row r="637" spans="2:16" ht="12.75">
      <c r="B637" s="110"/>
      <c r="E637" s="111"/>
      <c r="F637" s="111"/>
      <c r="G637" s="112"/>
      <c r="P637" s="59"/>
    </row>
    <row r="638" spans="2:16" ht="12.75">
      <c r="B638" s="110"/>
      <c r="E638" s="111"/>
      <c r="F638" s="111"/>
      <c r="G638" s="112"/>
      <c r="P638" s="59"/>
    </row>
    <row r="639" spans="2:16" ht="12.75">
      <c r="B639" s="110"/>
      <c r="E639" s="111"/>
      <c r="F639" s="111"/>
      <c r="G639" s="112"/>
      <c r="P639" s="59"/>
    </row>
    <row r="640" spans="2:16" ht="12.75">
      <c r="B640" s="110"/>
      <c r="E640" s="111"/>
      <c r="F640" s="111"/>
      <c r="G640" s="112"/>
      <c r="P640" s="59"/>
    </row>
    <row r="641" spans="2:16" ht="12.75">
      <c r="B641" s="110"/>
      <c r="E641" s="111"/>
      <c r="F641" s="111"/>
      <c r="G641" s="112"/>
      <c r="P641" s="59"/>
    </row>
    <row r="642" spans="2:16" ht="12.75">
      <c r="B642" s="110"/>
      <c r="E642" s="111"/>
      <c r="F642" s="111"/>
      <c r="G642" s="112"/>
      <c r="P642" s="59"/>
    </row>
    <row r="643" spans="2:16" ht="12.75">
      <c r="B643" s="110"/>
      <c r="E643" s="111"/>
      <c r="F643" s="111"/>
      <c r="G643" s="112"/>
      <c r="P643" s="59"/>
    </row>
    <row r="644" spans="2:16" ht="12.75">
      <c r="B644" s="110"/>
      <c r="E644" s="111"/>
      <c r="F644" s="111"/>
      <c r="G644" s="112"/>
      <c r="P644" s="59"/>
    </row>
    <row r="645" spans="2:16" ht="12.75">
      <c r="B645" s="110"/>
      <c r="E645" s="111"/>
      <c r="F645" s="111"/>
      <c r="G645" s="112"/>
      <c r="P645" s="59"/>
    </row>
    <row r="646" spans="2:16" ht="12.75">
      <c r="B646" s="110"/>
      <c r="E646" s="111"/>
      <c r="F646" s="111"/>
      <c r="G646" s="112"/>
      <c r="P646" s="59"/>
    </row>
    <row r="647" spans="2:16" ht="12.75">
      <c r="B647" s="110"/>
      <c r="E647" s="111"/>
      <c r="F647" s="111"/>
      <c r="G647" s="112"/>
      <c r="P647" s="59"/>
    </row>
    <row r="648" spans="2:16" ht="12.75">
      <c r="B648" s="110"/>
      <c r="E648" s="111"/>
      <c r="F648" s="111"/>
      <c r="G648" s="112"/>
      <c r="P648" s="59"/>
    </row>
    <row r="649" spans="2:16" ht="12.75">
      <c r="B649" s="110"/>
      <c r="E649" s="111"/>
      <c r="F649" s="111"/>
      <c r="G649" s="112"/>
      <c r="P649" s="59"/>
    </row>
    <row r="650" spans="2:16" ht="12.75">
      <c r="B650" s="110"/>
      <c r="E650" s="111"/>
      <c r="F650" s="111"/>
      <c r="G650" s="112"/>
      <c r="P650" s="59"/>
    </row>
    <row r="651" spans="2:16" ht="12.75">
      <c r="B651" s="110"/>
      <c r="E651" s="111"/>
      <c r="F651" s="111"/>
      <c r="G651" s="112"/>
      <c r="P651" s="59"/>
    </row>
    <row r="652" spans="2:16" ht="12.75">
      <c r="B652" s="110"/>
      <c r="E652" s="111"/>
      <c r="F652" s="111"/>
      <c r="G652" s="112"/>
      <c r="P652" s="59"/>
    </row>
    <row r="653" spans="2:16" ht="12.75">
      <c r="B653" s="110"/>
      <c r="E653" s="111"/>
      <c r="F653" s="111"/>
      <c r="G653" s="112"/>
      <c r="P653" s="59"/>
    </row>
    <row r="654" spans="2:16" ht="12.75">
      <c r="B654" s="110"/>
      <c r="E654" s="111"/>
      <c r="F654" s="111"/>
      <c r="G654" s="112"/>
      <c r="P654" s="59"/>
    </row>
    <row r="655" spans="2:16" ht="12.75">
      <c r="B655" s="110"/>
      <c r="E655" s="111"/>
      <c r="F655" s="111"/>
      <c r="G655" s="112"/>
      <c r="P655" s="59"/>
    </row>
    <row r="656" spans="2:16" ht="12.75">
      <c r="B656" s="110"/>
      <c r="E656" s="111"/>
      <c r="F656" s="111"/>
      <c r="G656" s="112"/>
      <c r="P656" s="59"/>
    </row>
    <row r="657" spans="2:16" ht="12.75">
      <c r="B657" s="110"/>
      <c r="E657" s="111"/>
      <c r="F657" s="111"/>
      <c r="G657" s="112"/>
      <c r="P657" s="59"/>
    </row>
    <row r="658" spans="2:16" ht="12.75">
      <c r="B658" s="110"/>
      <c r="E658" s="111"/>
      <c r="F658" s="111"/>
      <c r="G658" s="112"/>
      <c r="P658" s="59"/>
    </row>
    <row r="659" spans="2:16" ht="12.75">
      <c r="B659" s="110"/>
      <c r="E659" s="111"/>
      <c r="F659" s="111"/>
      <c r="G659" s="112"/>
      <c r="P659" s="59"/>
    </row>
    <row r="660" spans="2:16" ht="12.75">
      <c r="B660" s="110"/>
      <c r="E660" s="111"/>
      <c r="F660" s="111"/>
      <c r="G660" s="112"/>
      <c r="P660" s="59"/>
    </row>
    <row r="661" spans="2:16" ht="12.75">
      <c r="B661" s="110"/>
      <c r="E661" s="111"/>
      <c r="F661" s="111"/>
      <c r="G661" s="112"/>
      <c r="P661" s="59"/>
    </row>
    <row r="662" spans="2:16" ht="12.75">
      <c r="B662" s="110"/>
      <c r="E662" s="111"/>
      <c r="F662" s="111"/>
      <c r="G662" s="112"/>
      <c r="P662" s="59"/>
    </row>
    <row r="663" spans="2:16" ht="12.75">
      <c r="B663" s="110"/>
      <c r="E663" s="111"/>
      <c r="F663" s="111"/>
      <c r="G663" s="112"/>
      <c r="P663" s="59"/>
    </row>
    <row r="664" spans="2:16" ht="12.75">
      <c r="B664" s="110"/>
      <c r="E664" s="111"/>
      <c r="F664" s="111"/>
      <c r="G664" s="112"/>
      <c r="P664" s="59"/>
    </row>
    <row r="665" spans="2:16" ht="12.75">
      <c r="B665" s="110"/>
      <c r="E665" s="111"/>
      <c r="F665" s="111"/>
      <c r="G665" s="112"/>
      <c r="P665" s="59"/>
    </row>
    <row r="666" spans="2:16" ht="12.75">
      <c r="B666" s="110"/>
      <c r="E666" s="111"/>
      <c r="F666" s="111"/>
      <c r="G666" s="112"/>
      <c r="P666" s="59"/>
    </row>
    <row r="667" spans="2:16" ht="12.75">
      <c r="B667" s="110"/>
      <c r="E667" s="111"/>
      <c r="F667" s="111"/>
      <c r="G667" s="112"/>
      <c r="P667" s="59"/>
    </row>
    <row r="668" spans="2:16" ht="12.75">
      <c r="B668" s="110"/>
      <c r="E668" s="111"/>
      <c r="F668" s="111"/>
      <c r="G668" s="112"/>
      <c r="P668" s="59"/>
    </row>
    <row r="669" spans="2:16" ht="12.75">
      <c r="B669" s="110"/>
      <c r="E669" s="111"/>
      <c r="F669" s="111"/>
      <c r="G669" s="112"/>
      <c r="P669" s="59"/>
    </row>
    <row r="670" spans="2:16" ht="12.75">
      <c r="B670" s="110"/>
      <c r="E670" s="111"/>
      <c r="F670" s="111"/>
      <c r="G670" s="112"/>
      <c r="P670" s="59"/>
    </row>
    <row r="671" spans="2:16" ht="12.75">
      <c r="B671" s="110"/>
      <c r="E671" s="111"/>
      <c r="F671" s="111"/>
      <c r="G671" s="112"/>
      <c r="P671" s="59"/>
    </row>
    <row r="672" spans="2:16" ht="12.75">
      <c r="B672" s="110"/>
      <c r="E672" s="111"/>
      <c r="F672" s="111"/>
      <c r="G672" s="112"/>
      <c r="P672" s="59"/>
    </row>
    <row r="673" spans="2:16" ht="12.75">
      <c r="B673" s="110"/>
      <c r="E673" s="111"/>
      <c r="F673" s="111"/>
      <c r="G673" s="112"/>
      <c r="P673" s="59"/>
    </row>
    <row r="674" spans="2:16" ht="12.75">
      <c r="B674" s="110"/>
      <c r="E674" s="111"/>
      <c r="F674" s="111"/>
      <c r="G674" s="112"/>
      <c r="P674" s="59"/>
    </row>
    <row r="675" spans="2:16" ht="12.75">
      <c r="B675" s="110"/>
      <c r="E675" s="111"/>
      <c r="F675" s="111"/>
      <c r="G675" s="112"/>
      <c r="P675" s="59"/>
    </row>
    <row r="676" spans="2:16" ht="12.75">
      <c r="B676" s="110"/>
      <c r="E676" s="111"/>
      <c r="F676" s="111"/>
      <c r="G676" s="112"/>
      <c r="P676" s="59"/>
    </row>
    <row r="677" spans="2:16" ht="12.75">
      <c r="B677" s="110"/>
      <c r="E677" s="111"/>
      <c r="F677" s="111"/>
      <c r="G677" s="112"/>
      <c r="P677" s="59"/>
    </row>
    <row r="678" spans="2:16" ht="12.75">
      <c r="B678" s="110"/>
      <c r="E678" s="111"/>
      <c r="F678" s="111"/>
      <c r="G678" s="112"/>
      <c r="P678" s="59"/>
    </row>
    <row r="679" spans="2:16" ht="12.75">
      <c r="B679" s="110"/>
      <c r="E679" s="111"/>
      <c r="F679" s="111"/>
      <c r="G679" s="112"/>
      <c r="P679" s="59"/>
    </row>
    <row r="680" spans="2:16" ht="12.75">
      <c r="B680" s="110"/>
      <c r="E680" s="111"/>
      <c r="F680" s="111"/>
      <c r="G680" s="112"/>
      <c r="P680" s="59"/>
    </row>
    <row r="681" spans="2:16" ht="12.75">
      <c r="B681" s="110"/>
      <c r="E681" s="111"/>
      <c r="F681" s="111"/>
      <c r="G681" s="112"/>
      <c r="P681" s="59"/>
    </row>
    <row r="682" spans="2:16" ht="12.75">
      <c r="B682" s="110"/>
      <c r="E682" s="111"/>
      <c r="F682" s="111"/>
      <c r="G682" s="112"/>
      <c r="P682" s="59"/>
    </row>
    <row r="683" spans="2:16" ht="12.75">
      <c r="B683" s="110"/>
      <c r="E683" s="111"/>
      <c r="F683" s="111"/>
      <c r="G683" s="112"/>
      <c r="P683" s="59"/>
    </row>
    <row r="684" spans="2:16" ht="12.75">
      <c r="B684" s="110"/>
      <c r="E684" s="111"/>
      <c r="F684" s="111"/>
      <c r="G684" s="112"/>
      <c r="P684" s="59"/>
    </row>
    <row r="685" spans="2:16" ht="12.75">
      <c r="B685" s="110"/>
      <c r="E685" s="111"/>
      <c r="F685" s="111"/>
      <c r="G685" s="112"/>
      <c r="P685" s="59"/>
    </row>
    <row r="686" spans="2:16" ht="12.75">
      <c r="B686" s="110"/>
      <c r="E686" s="111"/>
      <c r="F686" s="111"/>
      <c r="G686" s="112"/>
      <c r="P686" s="59"/>
    </row>
    <row r="687" spans="2:16" ht="12.75">
      <c r="B687" s="110"/>
      <c r="E687" s="111"/>
      <c r="F687" s="111"/>
      <c r="G687" s="112"/>
      <c r="P687" s="59"/>
    </row>
    <row r="688" spans="2:16" ht="12.75">
      <c r="B688" s="110"/>
      <c r="E688" s="111"/>
      <c r="F688" s="111"/>
      <c r="G688" s="112"/>
      <c r="P688" s="59"/>
    </row>
    <row r="689" spans="2:16" ht="12.75">
      <c r="B689" s="110"/>
      <c r="E689" s="111"/>
      <c r="F689" s="111"/>
      <c r="G689" s="112"/>
      <c r="P689" s="59"/>
    </row>
    <row r="690" spans="2:16" ht="12.75">
      <c r="B690" s="110"/>
      <c r="E690" s="111"/>
      <c r="F690" s="111"/>
      <c r="G690" s="112"/>
      <c r="P690" s="59"/>
    </row>
    <row r="691" spans="2:16" ht="12.75">
      <c r="B691" s="110"/>
      <c r="E691" s="111"/>
      <c r="F691" s="111"/>
      <c r="G691" s="112"/>
      <c r="P691" s="59"/>
    </row>
    <row r="692" spans="2:16" ht="12.75">
      <c r="B692" s="110"/>
      <c r="E692" s="111"/>
      <c r="F692" s="111"/>
      <c r="G692" s="112"/>
      <c r="P692" s="59"/>
    </row>
    <row r="693" spans="2:16" ht="12.75">
      <c r="B693" s="110"/>
      <c r="E693" s="111"/>
      <c r="F693" s="111"/>
      <c r="G693" s="112"/>
      <c r="P693" s="59"/>
    </row>
    <row r="694" spans="2:16" ht="12.75">
      <c r="B694" s="110"/>
      <c r="E694" s="111"/>
      <c r="F694" s="111"/>
      <c r="G694" s="112"/>
      <c r="P694" s="59"/>
    </row>
    <row r="695" spans="2:16" ht="12.75">
      <c r="B695" s="110"/>
      <c r="E695" s="111"/>
      <c r="F695" s="111"/>
      <c r="G695" s="112"/>
      <c r="P695" s="59"/>
    </row>
    <row r="696" spans="2:16" ht="12.75">
      <c r="B696" s="110"/>
      <c r="E696" s="111"/>
      <c r="F696" s="111"/>
      <c r="G696" s="112"/>
      <c r="P696" s="59"/>
    </row>
    <row r="697" spans="2:16" ht="12.75">
      <c r="B697" s="110"/>
      <c r="E697" s="111"/>
      <c r="F697" s="111"/>
      <c r="G697" s="112"/>
      <c r="P697" s="59"/>
    </row>
    <row r="698" spans="2:16" ht="12.75">
      <c r="B698" s="110"/>
      <c r="E698" s="111"/>
      <c r="F698" s="111"/>
      <c r="G698" s="112"/>
      <c r="P698" s="59"/>
    </row>
    <row r="699" spans="2:16" ht="12.75">
      <c r="B699" s="110"/>
      <c r="E699" s="111"/>
      <c r="F699" s="111"/>
      <c r="G699" s="112"/>
      <c r="P699" s="59"/>
    </row>
    <row r="700" spans="2:16" ht="12.75">
      <c r="B700" s="110"/>
      <c r="E700" s="111"/>
      <c r="F700" s="111"/>
      <c r="G700" s="112"/>
      <c r="P700" s="59"/>
    </row>
    <row r="701" spans="2:16" ht="12.75">
      <c r="B701" s="110"/>
      <c r="E701" s="111"/>
      <c r="F701" s="111"/>
      <c r="G701" s="112"/>
      <c r="P701" s="59"/>
    </row>
    <row r="702" spans="2:16" ht="12.75">
      <c r="B702" s="110"/>
      <c r="E702" s="111"/>
      <c r="F702" s="111"/>
      <c r="G702" s="112"/>
      <c r="P702" s="59"/>
    </row>
    <row r="703" spans="2:16" ht="12.75">
      <c r="B703" s="110"/>
      <c r="E703" s="111"/>
      <c r="F703" s="111"/>
      <c r="G703" s="112"/>
      <c r="P703" s="59"/>
    </row>
    <row r="704" spans="2:16" ht="12.75">
      <c r="B704" s="110"/>
      <c r="E704" s="111"/>
      <c r="F704" s="111"/>
      <c r="G704" s="112"/>
      <c r="P704" s="59"/>
    </row>
    <row r="705" spans="2:16" ht="12.75">
      <c r="B705" s="110"/>
      <c r="E705" s="111"/>
      <c r="F705" s="111"/>
      <c r="G705" s="112"/>
      <c r="P705" s="59"/>
    </row>
    <row r="706" spans="2:16" ht="12.75">
      <c r="B706" s="110"/>
      <c r="E706" s="111"/>
      <c r="F706" s="111"/>
      <c r="G706" s="112"/>
      <c r="P706" s="59"/>
    </row>
    <row r="707" spans="2:16" ht="12.75">
      <c r="B707" s="110"/>
      <c r="E707" s="111"/>
      <c r="F707" s="111"/>
      <c r="G707" s="112"/>
      <c r="P707" s="59"/>
    </row>
    <row r="708" spans="2:16" ht="12.75">
      <c r="B708" s="110"/>
      <c r="E708" s="111"/>
      <c r="F708" s="111"/>
      <c r="G708" s="112"/>
      <c r="P708" s="59"/>
    </row>
    <row r="709" spans="2:16" ht="12.75">
      <c r="B709" s="110"/>
      <c r="E709" s="111"/>
      <c r="F709" s="111"/>
      <c r="G709" s="112"/>
      <c r="P709" s="59"/>
    </row>
    <row r="710" spans="2:16" ht="12.75">
      <c r="B710" s="110"/>
      <c r="E710" s="111"/>
      <c r="F710" s="111"/>
      <c r="G710" s="112"/>
      <c r="P710" s="59"/>
    </row>
    <row r="711" spans="2:16" ht="12.75">
      <c r="B711" s="110"/>
      <c r="E711" s="111"/>
      <c r="F711" s="111"/>
      <c r="G711" s="112"/>
      <c r="P711" s="59"/>
    </row>
    <row r="712" spans="2:16" ht="12.75">
      <c r="B712" s="110"/>
      <c r="E712" s="111"/>
      <c r="F712" s="111"/>
      <c r="G712" s="112"/>
      <c r="P712" s="59"/>
    </row>
    <row r="713" spans="2:16" ht="12.75">
      <c r="B713" s="110"/>
      <c r="E713" s="111"/>
      <c r="F713" s="111"/>
      <c r="G713" s="112"/>
      <c r="P713" s="59"/>
    </row>
    <row r="714" spans="2:16" ht="12.75">
      <c r="B714" s="110"/>
      <c r="E714" s="111"/>
      <c r="F714" s="111"/>
      <c r="G714" s="112"/>
      <c r="P714" s="59"/>
    </row>
    <row r="715" spans="2:16" ht="12.75">
      <c r="B715" s="110"/>
      <c r="E715" s="111"/>
      <c r="F715" s="111"/>
      <c r="G715" s="112"/>
      <c r="P715" s="59"/>
    </row>
    <row r="716" spans="2:16" ht="12.75">
      <c r="B716" s="110"/>
      <c r="E716" s="111"/>
      <c r="F716" s="111"/>
      <c r="G716" s="112"/>
      <c r="P716" s="59"/>
    </row>
    <row r="717" spans="2:16" ht="12.75">
      <c r="B717" s="110"/>
      <c r="E717" s="111"/>
      <c r="F717" s="111"/>
      <c r="G717" s="112"/>
      <c r="P717" s="59"/>
    </row>
    <row r="718" spans="2:16" ht="12.75">
      <c r="B718" s="110"/>
      <c r="E718" s="111"/>
      <c r="F718" s="111"/>
      <c r="G718" s="112"/>
      <c r="P718" s="59"/>
    </row>
    <row r="719" spans="2:16" ht="12.75">
      <c r="B719" s="110"/>
      <c r="E719" s="111"/>
      <c r="F719" s="111"/>
      <c r="G719" s="112"/>
      <c r="P719" s="59"/>
    </row>
    <row r="720" spans="2:16" ht="12.75">
      <c r="B720" s="110"/>
      <c r="E720" s="111"/>
      <c r="F720" s="111"/>
      <c r="G720" s="112"/>
      <c r="P720" s="59"/>
    </row>
    <row r="721" spans="2:16" ht="12.75">
      <c r="B721" s="110"/>
      <c r="E721" s="111"/>
      <c r="F721" s="111"/>
      <c r="G721" s="112"/>
      <c r="P721" s="59"/>
    </row>
    <row r="722" spans="2:16" ht="12.75">
      <c r="B722" s="110"/>
      <c r="E722" s="111"/>
      <c r="F722" s="111"/>
      <c r="G722" s="112"/>
      <c r="P722" s="59"/>
    </row>
    <row r="723" spans="2:16" ht="12.75">
      <c r="B723" s="110"/>
      <c r="E723" s="111"/>
      <c r="F723" s="111"/>
      <c r="G723" s="112"/>
      <c r="P723" s="59"/>
    </row>
    <row r="724" spans="2:16" ht="12.75">
      <c r="B724" s="110"/>
      <c r="E724" s="111"/>
      <c r="F724" s="111"/>
      <c r="G724" s="112"/>
      <c r="P724" s="59"/>
    </row>
    <row r="725" spans="2:16" ht="12.75">
      <c r="B725" s="110"/>
      <c r="E725" s="111"/>
      <c r="F725" s="111"/>
      <c r="G725" s="112"/>
      <c r="P725" s="59"/>
    </row>
    <row r="726" spans="2:16" ht="12.75">
      <c r="B726" s="110"/>
      <c r="E726" s="111"/>
      <c r="F726" s="111"/>
      <c r="G726" s="112"/>
      <c r="P726" s="59"/>
    </row>
    <row r="727" spans="2:16" ht="12.75">
      <c r="B727" s="110"/>
      <c r="E727" s="111"/>
      <c r="F727" s="111"/>
      <c r="G727" s="112"/>
      <c r="P727" s="59"/>
    </row>
    <row r="728" spans="2:16" ht="12.75">
      <c r="B728" s="110"/>
      <c r="E728" s="111"/>
      <c r="F728" s="111"/>
      <c r="G728" s="112"/>
      <c r="P728" s="59"/>
    </row>
    <row r="729" spans="2:16" ht="12.75">
      <c r="B729" s="110"/>
      <c r="E729" s="111"/>
      <c r="F729" s="111"/>
      <c r="G729" s="112"/>
      <c r="P729" s="59"/>
    </row>
    <row r="730" spans="2:16" ht="12.75">
      <c r="B730" s="110"/>
      <c r="E730" s="111"/>
      <c r="F730" s="111"/>
      <c r="G730" s="112"/>
      <c r="P730" s="59"/>
    </row>
    <row r="731" spans="2:16" ht="12.75">
      <c r="B731" s="110"/>
      <c r="E731" s="111"/>
      <c r="F731" s="111"/>
      <c r="G731" s="112"/>
      <c r="P731" s="59"/>
    </row>
    <row r="732" spans="2:16" ht="12.75">
      <c r="B732" s="110"/>
      <c r="E732" s="111"/>
      <c r="F732" s="111"/>
      <c r="G732" s="112"/>
      <c r="P732" s="59"/>
    </row>
    <row r="733" spans="2:16" ht="12.75">
      <c r="B733" s="110"/>
      <c r="E733" s="111"/>
      <c r="F733" s="111"/>
      <c r="G733" s="112"/>
      <c r="P733" s="59"/>
    </row>
    <row r="734" spans="2:16" ht="12.75">
      <c r="B734" s="110"/>
      <c r="E734" s="111"/>
      <c r="F734" s="111"/>
      <c r="G734" s="112"/>
      <c r="P734" s="59"/>
    </row>
    <row r="735" spans="2:16" ht="12.75">
      <c r="B735" s="110"/>
      <c r="E735" s="111"/>
      <c r="F735" s="111"/>
      <c r="G735" s="112"/>
      <c r="P735" s="59"/>
    </row>
    <row r="736" spans="2:16" ht="12.75">
      <c r="B736" s="110"/>
      <c r="E736" s="111"/>
      <c r="F736" s="111"/>
      <c r="G736" s="112"/>
      <c r="P736" s="59"/>
    </row>
    <row r="737" spans="2:16" ht="12.75">
      <c r="B737" s="110"/>
      <c r="E737" s="111"/>
      <c r="F737" s="111"/>
      <c r="G737" s="112"/>
      <c r="P737" s="59"/>
    </row>
    <row r="738" spans="2:16" ht="12.75">
      <c r="B738" s="110"/>
      <c r="E738" s="111"/>
      <c r="F738" s="111"/>
      <c r="G738" s="112"/>
      <c r="P738" s="59"/>
    </row>
    <row r="739" spans="2:16" ht="12.75">
      <c r="B739" s="110"/>
      <c r="E739" s="111"/>
      <c r="F739" s="111"/>
      <c r="G739" s="112"/>
      <c r="P739" s="59"/>
    </row>
    <row r="740" spans="2:16" ht="12.75">
      <c r="B740" s="110"/>
      <c r="E740" s="111"/>
      <c r="F740" s="111"/>
      <c r="G740" s="112"/>
      <c r="P740" s="59"/>
    </row>
    <row r="741" spans="2:16" ht="12.75">
      <c r="B741" s="110"/>
      <c r="E741" s="111"/>
      <c r="F741" s="111"/>
      <c r="G741" s="112"/>
      <c r="P741" s="59"/>
    </row>
    <row r="742" spans="2:16" ht="12.75">
      <c r="B742" s="110"/>
      <c r="E742" s="111"/>
      <c r="F742" s="111"/>
      <c r="G742" s="112"/>
      <c r="P742" s="59"/>
    </row>
    <row r="743" spans="2:16" ht="12.75">
      <c r="B743" s="110"/>
      <c r="E743" s="111"/>
      <c r="F743" s="111"/>
      <c r="G743" s="112"/>
      <c r="P743" s="59"/>
    </row>
    <row r="744" spans="2:16" ht="12.75">
      <c r="B744" s="110"/>
      <c r="E744" s="111"/>
      <c r="F744" s="111"/>
      <c r="G744" s="112"/>
      <c r="P744" s="59"/>
    </row>
    <row r="745" spans="2:16" ht="12.75">
      <c r="B745" s="110"/>
      <c r="E745" s="111"/>
      <c r="F745" s="111"/>
      <c r="G745" s="112"/>
      <c r="P745" s="59"/>
    </row>
    <row r="746" spans="2:16" ht="12.75">
      <c r="B746" s="110"/>
      <c r="E746" s="111"/>
      <c r="F746" s="111"/>
      <c r="G746" s="112"/>
      <c r="P746" s="59"/>
    </row>
    <row r="747" spans="2:16" ht="12.75">
      <c r="B747" s="110"/>
      <c r="E747" s="111"/>
      <c r="F747" s="111"/>
      <c r="G747" s="112"/>
      <c r="P747" s="59"/>
    </row>
    <row r="748" spans="2:16" ht="12.75">
      <c r="B748" s="110"/>
      <c r="E748" s="111"/>
      <c r="F748" s="111"/>
      <c r="G748" s="112"/>
      <c r="P748" s="59"/>
    </row>
    <row r="749" spans="2:16" ht="12.75">
      <c r="B749" s="110"/>
      <c r="E749" s="111"/>
      <c r="F749" s="111"/>
      <c r="G749" s="112"/>
      <c r="P749" s="59"/>
    </row>
    <row r="750" spans="2:16" ht="12.75">
      <c r="B750" s="110"/>
      <c r="E750" s="111"/>
      <c r="F750" s="111"/>
      <c r="G750" s="112"/>
      <c r="P750" s="59"/>
    </row>
    <row r="751" spans="2:16" ht="12.75">
      <c r="B751" s="110"/>
      <c r="E751" s="111"/>
      <c r="F751" s="111"/>
      <c r="G751" s="112"/>
      <c r="P751" s="59"/>
    </row>
    <row r="752" spans="2:16" ht="12.75">
      <c r="B752" s="110"/>
      <c r="E752" s="111"/>
      <c r="F752" s="111"/>
      <c r="G752" s="112"/>
      <c r="P752" s="59"/>
    </row>
    <row r="753" spans="2:16" ht="12.75">
      <c r="B753" s="110"/>
      <c r="E753" s="111"/>
      <c r="F753" s="111"/>
      <c r="G753" s="112"/>
      <c r="P753" s="59"/>
    </row>
    <row r="754" spans="2:16" ht="12.75">
      <c r="B754" s="110"/>
      <c r="E754" s="111"/>
      <c r="F754" s="111"/>
      <c r="G754" s="112"/>
      <c r="P754" s="59"/>
    </row>
    <row r="755" spans="2:16" ht="12.75">
      <c r="B755" s="110"/>
      <c r="E755" s="111"/>
      <c r="F755" s="111"/>
      <c r="G755" s="112"/>
      <c r="P755" s="59"/>
    </row>
    <row r="756" spans="2:16" ht="12.75">
      <c r="B756" s="110"/>
      <c r="E756" s="111"/>
      <c r="F756" s="111"/>
      <c r="G756" s="112"/>
      <c r="P756" s="59"/>
    </row>
    <row r="757" spans="2:16" ht="12.75">
      <c r="B757" s="110"/>
      <c r="E757" s="111"/>
      <c r="F757" s="111"/>
      <c r="G757" s="112"/>
      <c r="P757" s="59"/>
    </row>
    <row r="758" spans="2:16" ht="12.75">
      <c r="B758" s="110"/>
      <c r="E758" s="111"/>
      <c r="F758" s="111"/>
      <c r="G758" s="112"/>
      <c r="P758" s="59"/>
    </row>
    <row r="759" spans="2:16" ht="12.75">
      <c r="B759" s="110"/>
      <c r="E759" s="111"/>
      <c r="F759" s="111"/>
      <c r="G759" s="112"/>
      <c r="P759" s="59"/>
    </row>
    <row r="760" spans="2:16" ht="12.75">
      <c r="B760" s="110"/>
      <c r="E760" s="111"/>
      <c r="F760" s="111"/>
      <c r="G760" s="112"/>
      <c r="P760" s="59"/>
    </row>
    <row r="761" spans="2:16" ht="12.75">
      <c r="B761" s="110"/>
      <c r="E761" s="111"/>
      <c r="F761" s="111"/>
      <c r="G761" s="112"/>
      <c r="P761" s="59"/>
    </row>
    <row r="762" spans="2:16" ht="12.75">
      <c r="B762" s="110"/>
      <c r="E762" s="111"/>
      <c r="F762" s="111"/>
      <c r="G762" s="112"/>
      <c r="P762" s="59"/>
    </row>
    <row r="763" spans="2:16" ht="12.75">
      <c r="B763" s="110"/>
      <c r="E763" s="111"/>
      <c r="F763" s="111"/>
      <c r="G763" s="112"/>
      <c r="P763" s="59"/>
    </row>
    <row r="764" spans="2:16" ht="12.75">
      <c r="B764" s="110"/>
      <c r="E764" s="111"/>
      <c r="F764" s="111"/>
      <c r="G764" s="112"/>
      <c r="P764" s="59"/>
    </row>
    <row r="765" spans="2:16" ht="12.75">
      <c r="B765" s="110"/>
      <c r="E765" s="111"/>
      <c r="F765" s="111"/>
      <c r="G765" s="112"/>
      <c r="P765" s="59"/>
    </row>
    <row r="766" spans="2:16" ht="12.75">
      <c r="B766" s="110"/>
      <c r="E766" s="111"/>
      <c r="F766" s="111"/>
      <c r="G766" s="112"/>
      <c r="P766" s="59"/>
    </row>
    <row r="767" spans="2:16" ht="12.75">
      <c r="B767" s="110"/>
      <c r="E767" s="111"/>
      <c r="F767" s="111"/>
      <c r="G767" s="112"/>
      <c r="P767" s="59"/>
    </row>
    <row r="768" spans="2:16" ht="12.75">
      <c r="B768" s="110"/>
      <c r="E768" s="111"/>
      <c r="F768" s="111"/>
      <c r="G768" s="112"/>
      <c r="P768" s="59"/>
    </row>
    <row r="769" spans="2:16" ht="12.75">
      <c r="B769" s="110"/>
      <c r="E769" s="111"/>
      <c r="F769" s="111"/>
      <c r="G769" s="112"/>
      <c r="P769" s="59"/>
    </row>
    <row r="770" spans="2:16" ht="12.75">
      <c r="B770" s="110"/>
      <c r="E770" s="111"/>
      <c r="F770" s="111"/>
      <c r="G770" s="112"/>
      <c r="P770" s="59"/>
    </row>
    <row r="771" spans="2:16" ht="12.75">
      <c r="B771" s="110"/>
      <c r="E771" s="111"/>
      <c r="F771" s="111"/>
      <c r="G771" s="112"/>
      <c r="P771" s="59"/>
    </row>
    <row r="772" spans="2:16" ht="12.75">
      <c r="B772" s="110"/>
      <c r="E772" s="111"/>
      <c r="F772" s="111"/>
      <c r="G772" s="112"/>
      <c r="P772" s="59"/>
    </row>
    <row r="773" spans="2:16" ht="12.75">
      <c r="B773" s="110"/>
      <c r="E773" s="111"/>
      <c r="F773" s="111"/>
      <c r="G773" s="112"/>
      <c r="P773" s="59"/>
    </row>
    <row r="774" spans="2:16" ht="12.75">
      <c r="B774" s="110"/>
      <c r="E774" s="111"/>
      <c r="F774" s="111"/>
      <c r="G774" s="112"/>
      <c r="P774" s="59"/>
    </row>
    <row r="775" spans="2:16" ht="12.75">
      <c r="B775" s="110"/>
      <c r="E775" s="111"/>
      <c r="F775" s="111"/>
      <c r="G775" s="112"/>
      <c r="P775" s="59"/>
    </row>
    <row r="776" spans="2:16" ht="12.75">
      <c r="B776" s="110"/>
      <c r="E776" s="111"/>
      <c r="F776" s="111"/>
      <c r="G776" s="112"/>
      <c r="P776" s="59"/>
    </row>
    <row r="777" spans="2:16" ht="12.75">
      <c r="B777" s="110"/>
      <c r="E777" s="111"/>
      <c r="F777" s="111"/>
      <c r="G777" s="112"/>
      <c r="P777" s="59"/>
    </row>
    <row r="778" spans="2:16" ht="12.75">
      <c r="B778" s="110"/>
      <c r="E778" s="111"/>
      <c r="F778" s="111"/>
      <c r="G778" s="112"/>
      <c r="P778" s="59"/>
    </row>
    <row r="779" spans="2:16" ht="12.75">
      <c r="B779" s="110"/>
      <c r="E779" s="111"/>
      <c r="F779" s="111"/>
      <c r="G779" s="112"/>
      <c r="P779" s="59"/>
    </row>
    <row r="780" spans="2:16" ht="12.75">
      <c r="B780" s="110"/>
      <c r="E780" s="111"/>
      <c r="F780" s="111"/>
      <c r="G780" s="112"/>
      <c r="P780" s="59"/>
    </row>
    <row r="781" spans="2:16" ht="12.75">
      <c r="B781" s="110"/>
      <c r="E781" s="111"/>
      <c r="F781" s="111"/>
      <c r="G781" s="112"/>
      <c r="P781" s="59"/>
    </row>
    <row r="782" spans="2:16" ht="12.75">
      <c r="B782" s="110"/>
      <c r="E782" s="111"/>
      <c r="F782" s="111"/>
      <c r="G782" s="112"/>
      <c r="P782" s="59"/>
    </row>
    <row r="783" spans="2:16" ht="12.75">
      <c r="B783" s="110"/>
      <c r="E783" s="111"/>
      <c r="F783" s="111"/>
      <c r="G783" s="112"/>
      <c r="P783" s="59"/>
    </row>
    <row r="784" spans="2:16" ht="12.75">
      <c r="B784" s="110"/>
      <c r="E784" s="111"/>
      <c r="F784" s="111"/>
      <c r="G784" s="112"/>
      <c r="P784" s="59"/>
    </row>
    <row r="785" spans="2:16" ht="12.75">
      <c r="B785" s="110"/>
      <c r="E785" s="111"/>
      <c r="F785" s="111"/>
      <c r="G785" s="112"/>
      <c r="P785" s="59"/>
    </row>
    <row r="786" spans="2:16" ht="12.75">
      <c r="B786" s="110"/>
      <c r="E786" s="111"/>
      <c r="F786" s="111"/>
      <c r="G786" s="112"/>
      <c r="P786" s="59"/>
    </row>
    <row r="787" spans="2:16" ht="12.75">
      <c r="B787" s="110"/>
      <c r="E787" s="111"/>
      <c r="F787" s="111"/>
      <c r="G787" s="112"/>
      <c r="P787" s="59"/>
    </row>
    <row r="788" spans="2:16" ht="12.75">
      <c r="B788" s="110"/>
      <c r="E788" s="111"/>
      <c r="F788" s="111"/>
      <c r="G788" s="112"/>
      <c r="P788" s="59"/>
    </row>
    <row r="789" spans="2:16" ht="12.75">
      <c r="B789" s="110"/>
      <c r="E789" s="111"/>
      <c r="F789" s="111"/>
      <c r="G789" s="112"/>
      <c r="P789" s="59"/>
    </row>
    <row r="790" spans="2:16" ht="12.75">
      <c r="B790" s="110"/>
      <c r="E790" s="111"/>
      <c r="F790" s="111"/>
      <c r="G790" s="112"/>
      <c r="P790" s="59"/>
    </row>
    <row r="791" spans="2:16" ht="12.75">
      <c r="B791" s="110"/>
      <c r="E791" s="111"/>
      <c r="F791" s="111"/>
      <c r="G791" s="112"/>
      <c r="P791" s="59"/>
    </row>
    <row r="792" spans="2:16" ht="12.75">
      <c r="B792" s="110"/>
      <c r="E792" s="111"/>
      <c r="F792" s="111"/>
      <c r="G792" s="112"/>
      <c r="P792" s="59"/>
    </row>
    <row r="793" spans="2:16" ht="12.75">
      <c r="B793" s="110"/>
      <c r="E793" s="111"/>
      <c r="F793" s="111"/>
      <c r="G793" s="112"/>
      <c r="P793" s="59"/>
    </row>
    <row r="794" spans="2:16" ht="12.75">
      <c r="B794" s="110"/>
      <c r="E794" s="111"/>
      <c r="F794" s="111"/>
      <c r="G794" s="112"/>
      <c r="P794" s="59"/>
    </row>
    <row r="795" spans="2:16" ht="12.75">
      <c r="B795" s="110"/>
      <c r="E795" s="111"/>
      <c r="F795" s="111"/>
      <c r="G795" s="112"/>
      <c r="P795" s="59"/>
    </row>
    <row r="796" spans="2:16" ht="12.75">
      <c r="B796" s="110"/>
      <c r="E796" s="111"/>
      <c r="F796" s="111"/>
      <c r="G796" s="112"/>
      <c r="P796" s="59"/>
    </row>
    <row r="797" spans="2:16" ht="12.75">
      <c r="B797" s="110"/>
      <c r="E797" s="111"/>
      <c r="F797" s="111"/>
      <c r="G797" s="112"/>
      <c r="P797" s="59"/>
    </row>
    <row r="798" spans="2:16" ht="12.75">
      <c r="B798" s="110"/>
      <c r="E798" s="111"/>
      <c r="F798" s="111"/>
      <c r="G798" s="112"/>
      <c r="P798" s="59"/>
    </row>
    <row r="799" spans="2:16" ht="12.75">
      <c r="B799" s="110"/>
      <c r="E799" s="111"/>
      <c r="F799" s="111"/>
      <c r="G799" s="112"/>
      <c r="P799" s="59"/>
    </row>
    <row r="800" spans="2:16" ht="12.75">
      <c r="B800" s="110"/>
      <c r="E800" s="111"/>
      <c r="F800" s="111"/>
      <c r="G800" s="112"/>
      <c r="P800" s="59"/>
    </row>
    <row r="801" spans="2:16" ht="12.75">
      <c r="B801" s="110"/>
      <c r="E801" s="111"/>
      <c r="F801" s="111"/>
      <c r="G801" s="112"/>
      <c r="P801" s="59"/>
    </row>
    <row r="802" spans="2:16" ht="12.75">
      <c r="B802" s="110"/>
      <c r="E802" s="111"/>
      <c r="F802" s="111"/>
      <c r="G802" s="112"/>
      <c r="P802" s="59"/>
    </row>
    <row r="803" spans="2:16" ht="12.75">
      <c r="B803" s="110"/>
      <c r="E803" s="111"/>
      <c r="F803" s="111"/>
      <c r="G803" s="112"/>
      <c r="P803" s="59"/>
    </row>
    <row r="804" spans="2:16" ht="12.75">
      <c r="B804" s="110"/>
      <c r="E804" s="111"/>
      <c r="F804" s="111"/>
      <c r="G804" s="112"/>
      <c r="P804" s="59"/>
    </row>
    <row r="805" spans="2:16" ht="12.75">
      <c r="B805" s="110"/>
      <c r="E805" s="111"/>
      <c r="F805" s="111"/>
      <c r="G805" s="112"/>
      <c r="P805" s="59"/>
    </row>
    <row r="806" spans="2:16" ht="12.75">
      <c r="B806" s="110"/>
      <c r="E806" s="111"/>
      <c r="F806" s="111"/>
      <c r="G806" s="112"/>
      <c r="P806" s="59"/>
    </row>
    <row r="807" spans="2:16" ht="12.75">
      <c r="B807" s="110"/>
      <c r="E807" s="111"/>
      <c r="F807" s="111"/>
      <c r="G807" s="112"/>
      <c r="P807" s="59"/>
    </row>
    <row r="808" spans="2:16" ht="12.75">
      <c r="B808" s="110"/>
      <c r="E808" s="111"/>
      <c r="F808" s="111"/>
      <c r="G808" s="112"/>
      <c r="P808" s="59"/>
    </row>
    <row r="809" spans="2:16" ht="12.75">
      <c r="B809" s="110"/>
      <c r="E809" s="111"/>
      <c r="F809" s="111"/>
      <c r="G809" s="112"/>
      <c r="P809" s="59"/>
    </row>
    <row r="810" spans="2:16" ht="12.75">
      <c r="B810" s="110"/>
      <c r="E810" s="111"/>
      <c r="F810" s="111"/>
      <c r="G810" s="112"/>
      <c r="P810" s="59"/>
    </row>
    <row r="811" spans="2:16" ht="12.75">
      <c r="B811" s="110"/>
      <c r="E811" s="111"/>
      <c r="F811" s="111"/>
      <c r="G811" s="112"/>
      <c r="P811" s="59"/>
    </row>
    <row r="812" spans="2:16" ht="12.75">
      <c r="B812" s="110"/>
      <c r="E812" s="111"/>
      <c r="F812" s="111"/>
      <c r="G812" s="112"/>
      <c r="P812" s="59"/>
    </row>
    <row r="813" spans="2:16" ht="12.75">
      <c r="B813" s="110"/>
      <c r="E813" s="111"/>
      <c r="F813" s="111"/>
      <c r="G813" s="112"/>
      <c r="P813" s="59"/>
    </row>
    <row r="814" spans="2:16" ht="12.75">
      <c r="B814" s="110"/>
      <c r="E814" s="111"/>
      <c r="F814" s="111"/>
      <c r="G814" s="112"/>
      <c r="P814" s="59"/>
    </row>
    <row r="815" spans="2:16" ht="12.75">
      <c r="B815" s="110"/>
      <c r="E815" s="111"/>
      <c r="F815" s="111"/>
      <c r="G815" s="112"/>
      <c r="P815" s="59"/>
    </row>
    <row r="816" spans="2:16" ht="12.75">
      <c r="B816" s="110"/>
      <c r="E816" s="111"/>
      <c r="F816" s="111"/>
      <c r="G816" s="112"/>
      <c r="P816" s="59"/>
    </row>
    <row r="817" spans="2:16" ht="12.75">
      <c r="B817" s="110"/>
      <c r="E817" s="111"/>
      <c r="F817" s="111"/>
      <c r="G817" s="112"/>
      <c r="P817" s="59"/>
    </row>
    <row r="818" spans="2:16" ht="12.75">
      <c r="B818" s="110"/>
      <c r="E818" s="111"/>
      <c r="F818" s="111"/>
      <c r="G818" s="112"/>
      <c r="P818" s="59"/>
    </row>
    <row r="819" spans="2:16" ht="12.75">
      <c r="B819" s="110"/>
      <c r="E819" s="111"/>
      <c r="F819" s="111"/>
      <c r="G819" s="112"/>
      <c r="P819" s="59"/>
    </row>
    <row r="820" spans="2:16" ht="12.75">
      <c r="B820" s="110"/>
      <c r="E820" s="111"/>
      <c r="F820" s="111"/>
      <c r="G820" s="112"/>
      <c r="P820" s="59"/>
    </row>
    <row r="821" spans="2:16" ht="12.75">
      <c r="B821" s="110"/>
      <c r="E821" s="111"/>
      <c r="F821" s="111"/>
      <c r="G821" s="112"/>
      <c r="P821" s="59"/>
    </row>
    <row r="822" spans="2:16" ht="12.75">
      <c r="B822" s="110"/>
      <c r="E822" s="111"/>
      <c r="F822" s="111"/>
      <c r="G822" s="112"/>
      <c r="P822" s="59"/>
    </row>
    <row r="823" spans="2:16" ht="12.75">
      <c r="B823" s="110"/>
      <c r="E823" s="111"/>
      <c r="F823" s="111"/>
      <c r="G823" s="112"/>
      <c r="P823" s="59"/>
    </row>
    <row r="824" spans="2:16" ht="12.75">
      <c r="B824" s="110"/>
      <c r="E824" s="111"/>
      <c r="F824" s="111"/>
      <c r="G824" s="112"/>
      <c r="P824" s="59"/>
    </row>
    <row r="825" spans="2:16" ht="12.75">
      <c r="B825" s="110"/>
      <c r="E825" s="111"/>
      <c r="F825" s="111"/>
      <c r="G825" s="112"/>
      <c r="P825" s="59"/>
    </row>
    <row r="826" spans="2:16" ht="12.75">
      <c r="B826" s="110"/>
      <c r="E826" s="111"/>
      <c r="F826" s="111"/>
      <c r="G826" s="112"/>
      <c r="P826" s="59"/>
    </row>
    <row r="827" spans="2:16" ht="12.75">
      <c r="B827" s="110"/>
      <c r="E827" s="111"/>
      <c r="F827" s="111"/>
      <c r="G827" s="112"/>
      <c r="P827" s="59"/>
    </row>
    <row r="828" spans="2:16" ht="12.75">
      <c r="B828" s="110"/>
      <c r="E828" s="111"/>
      <c r="F828" s="111"/>
      <c r="G828" s="112"/>
      <c r="P828" s="59"/>
    </row>
    <row r="829" spans="2:16" ht="12.75">
      <c r="B829" s="110"/>
      <c r="E829" s="111"/>
      <c r="F829" s="111"/>
      <c r="G829" s="112"/>
      <c r="P829" s="59"/>
    </row>
    <row r="830" spans="2:16" ht="12.75">
      <c r="B830" s="110"/>
      <c r="E830" s="111"/>
      <c r="F830" s="111"/>
      <c r="G830" s="112"/>
      <c r="P830" s="59"/>
    </row>
    <row r="831" spans="2:16" ht="12.75">
      <c r="B831" s="110"/>
      <c r="E831" s="111"/>
      <c r="F831" s="111"/>
      <c r="G831" s="112"/>
      <c r="P831" s="59"/>
    </row>
    <row r="832" spans="2:16" ht="12.75">
      <c r="B832" s="110"/>
      <c r="E832" s="111"/>
      <c r="F832" s="111"/>
      <c r="G832" s="112"/>
      <c r="P832" s="59"/>
    </row>
    <row r="833" spans="2:16" ht="12.75">
      <c r="B833" s="110"/>
      <c r="E833" s="111"/>
      <c r="F833" s="111"/>
      <c r="G833" s="112"/>
      <c r="P833" s="59"/>
    </row>
    <row r="834" spans="2:16" ht="12.75">
      <c r="B834" s="110"/>
      <c r="E834" s="111"/>
      <c r="F834" s="111"/>
      <c r="G834" s="112"/>
      <c r="P834" s="59"/>
    </row>
    <row r="835" spans="2:16" ht="12.75">
      <c r="B835" s="110"/>
      <c r="E835" s="111"/>
      <c r="F835" s="111"/>
      <c r="G835" s="112"/>
      <c r="P835" s="59"/>
    </row>
    <row r="836" spans="2:16" ht="12.75">
      <c r="B836" s="110"/>
      <c r="E836" s="111"/>
      <c r="F836" s="111"/>
      <c r="G836" s="112"/>
      <c r="P836" s="59"/>
    </row>
    <row r="837" spans="2:16" ht="12.75">
      <c r="B837" s="110"/>
      <c r="E837" s="111"/>
      <c r="F837" s="111"/>
      <c r="G837" s="112"/>
      <c r="P837" s="59"/>
    </row>
    <row r="838" spans="2:16" ht="12.75">
      <c r="B838" s="110"/>
      <c r="E838" s="111"/>
      <c r="F838" s="111"/>
      <c r="G838" s="112"/>
      <c r="P838" s="59"/>
    </row>
    <row r="839" spans="2:16" ht="12.75">
      <c r="B839" s="110"/>
      <c r="E839" s="111"/>
      <c r="F839" s="111"/>
      <c r="G839" s="112"/>
      <c r="P839" s="59"/>
    </row>
    <row r="840" spans="2:16" ht="12.75">
      <c r="B840" s="110"/>
      <c r="E840" s="111"/>
      <c r="F840" s="111"/>
      <c r="G840" s="112"/>
      <c r="P840" s="59"/>
    </row>
    <row r="841" spans="2:16" ht="12.75">
      <c r="B841" s="110"/>
      <c r="E841" s="111"/>
      <c r="F841" s="111"/>
      <c r="G841" s="112"/>
      <c r="P841" s="59"/>
    </row>
    <row r="842" spans="2:16" ht="12.75">
      <c r="B842" s="110"/>
      <c r="E842" s="111"/>
      <c r="F842" s="111"/>
      <c r="G842" s="112"/>
      <c r="P842" s="59"/>
    </row>
    <row r="843" spans="2:16" ht="12.75">
      <c r="B843" s="110"/>
      <c r="E843" s="111"/>
      <c r="F843" s="111"/>
      <c r="G843" s="112"/>
      <c r="P843" s="59"/>
    </row>
    <row r="844" spans="2:16" ht="12.75">
      <c r="B844" s="110"/>
      <c r="E844" s="111"/>
      <c r="F844" s="111"/>
      <c r="G844" s="112"/>
      <c r="P844" s="59"/>
    </row>
    <row r="845" spans="2:16" ht="12.75">
      <c r="B845" s="110"/>
      <c r="E845" s="111"/>
      <c r="F845" s="111"/>
      <c r="G845" s="112"/>
      <c r="P845" s="59"/>
    </row>
    <row r="846" spans="2:16" ht="12.75">
      <c r="B846" s="110"/>
      <c r="E846" s="111"/>
      <c r="F846" s="111"/>
      <c r="G846" s="112"/>
      <c r="P846" s="59"/>
    </row>
    <row r="847" spans="2:16" ht="12.75">
      <c r="B847" s="110"/>
      <c r="E847" s="111"/>
      <c r="F847" s="111"/>
      <c r="G847" s="112"/>
      <c r="P847" s="59"/>
    </row>
    <row r="848" spans="2:16" ht="12.75">
      <c r="B848" s="110"/>
      <c r="E848" s="111"/>
      <c r="F848" s="111"/>
      <c r="G848" s="112"/>
      <c r="P848" s="59"/>
    </row>
    <row r="849" spans="2:16" ht="12.75">
      <c r="B849" s="110"/>
      <c r="E849" s="111"/>
      <c r="F849" s="111"/>
      <c r="G849" s="112"/>
      <c r="P849" s="59"/>
    </row>
    <row r="850" spans="2:16" ht="12.75">
      <c r="B850" s="110"/>
      <c r="E850" s="111"/>
      <c r="F850" s="111"/>
      <c r="G850" s="112"/>
      <c r="P850" s="59"/>
    </row>
    <row r="851" spans="2:16" ht="12.75">
      <c r="B851" s="110"/>
      <c r="E851" s="111"/>
      <c r="F851" s="111"/>
      <c r="G851" s="112"/>
      <c r="P851" s="59"/>
    </row>
    <row r="852" spans="2:16" ht="12.75">
      <c r="B852" s="110"/>
      <c r="E852" s="111"/>
      <c r="F852" s="111"/>
      <c r="G852" s="112"/>
      <c r="P852" s="59"/>
    </row>
    <row r="853" spans="2:16" ht="12.75">
      <c r="B853" s="110"/>
      <c r="E853" s="111"/>
      <c r="F853" s="111"/>
      <c r="G853" s="112"/>
      <c r="P853" s="59"/>
    </row>
    <row r="854" spans="2:16" ht="12.75">
      <c r="B854" s="110"/>
      <c r="E854" s="111"/>
      <c r="F854" s="111"/>
      <c r="G854" s="112"/>
      <c r="P854" s="59"/>
    </row>
    <row r="855" spans="2:16" ht="12.75">
      <c r="B855" s="110"/>
      <c r="E855" s="111"/>
      <c r="F855" s="111"/>
      <c r="G855" s="112"/>
      <c r="P855" s="59"/>
    </row>
    <row r="856" spans="2:16" ht="12.75">
      <c r="B856" s="110"/>
      <c r="E856" s="111"/>
      <c r="F856" s="111"/>
      <c r="G856" s="112"/>
      <c r="P856" s="59"/>
    </row>
    <row r="857" spans="2:16" ht="12.75">
      <c r="B857" s="110"/>
      <c r="E857" s="111"/>
      <c r="F857" s="111"/>
      <c r="G857" s="112"/>
      <c r="P857" s="59"/>
    </row>
    <row r="858" spans="2:16" ht="12.75">
      <c r="B858" s="110"/>
      <c r="E858" s="111"/>
      <c r="F858" s="111"/>
      <c r="G858" s="112"/>
      <c r="P858" s="59"/>
    </row>
    <row r="859" spans="2:16" ht="12.75">
      <c r="B859" s="110"/>
      <c r="E859" s="111"/>
      <c r="F859" s="111"/>
      <c r="G859" s="112"/>
      <c r="P859" s="59"/>
    </row>
    <row r="860" spans="2:16" ht="12.75">
      <c r="B860" s="110"/>
      <c r="E860" s="111"/>
      <c r="F860" s="111"/>
      <c r="G860" s="112"/>
      <c r="P860" s="59"/>
    </row>
    <row r="861" spans="2:16" ht="12.75">
      <c r="B861" s="110"/>
      <c r="E861" s="111"/>
      <c r="F861" s="111"/>
      <c r="G861" s="112"/>
      <c r="P861" s="59"/>
    </row>
    <row r="862" spans="2:16" ht="12.75">
      <c r="B862" s="110"/>
      <c r="E862" s="111"/>
      <c r="F862" s="111"/>
      <c r="G862" s="112"/>
      <c r="P862" s="59"/>
    </row>
    <row r="863" spans="2:16" ht="12.75">
      <c r="B863" s="110"/>
      <c r="E863" s="111"/>
      <c r="F863" s="111"/>
      <c r="G863" s="112"/>
      <c r="P863" s="59"/>
    </row>
    <row r="864" spans="2:16" ht="12.75">
      <c r="B864" s="110"/>
      <c r="E864" s="111"/>
      <c r="F864" s="111"/>
      <c r="G864" s="112"/>
      <c r="P864" s="59"/>
    </row>
    <row r="865" spans="2:16" ht="12.75">
      <c r="B865" s="110"/>
      <c r="E865" s="111"/>
      <c r="F865" s="111"/>
      <c r="G865" s="112"/>
      <c r="P865" s="59"/>
    </row>
    <row r="866" spans="2:16" ht="12.75">
      <c r="B866" s="110"/>
      <c r="E866" s="111"/>
      <c r="F866" s="111"/>
      <c r="G866" s="112"/>
      <c r="P866" s="59"/>
    </row>
    <row r="867" spans="2:16" ht="12.75">
      <c r="B867" s="110"/>
      <c r="E867" s="111"/>
      <c r="F867" s="111"/>
      <c r="G867" s="112"/>
      <c r="P867" s="59"/>
    </row>
    <row r="868" spans="2:16" ht="12.75">
      <c r="B868" s="110"/>
      <c r="E868" s="111"/>
      <c r="F868" s="111"/>
      <c r="G868" s="112"/>
      <c r="P868" s="59"/>
    </row>
    <row r="869" spans="2:16" ht="12.75">
      <c r="B869" s="110"/>
      <c r="E869" s="111"/>
      <c r="F869" s="111"/>
      <c r="G869" s="112"/>
      <c r="P869" s="59"/>
    </row>
    <row r="870" spans="2:16" ht="12.75">
      <c r="B870" s="110"/>
      <c r="E870" s="111"/>
      <c r="F870" s="111"/>
      <c r="G870" s="112"/>
      <c r="P870" s="59"/>
    </row>
    <row r="871" spans="2:16" ht="12.75">
      <c r="B871" s="110"/>
      <c r="E871" s="111"/>
      <c r="F871" s="111"/>
      <c r="G871" s="112"/>
      <c r="P871" s="59"/>
    </row>
    <row r="872" spans="2:16" ht="12.75">
      <c r="B872" s="110"/>
      <c r="E872" s="111"/>
      <c r="F872" s="111"/>
      <c r="G872" s="112"/>
      <c r="P872" s="59"/>
    </row>
    <row r="873" spans="2:16" ht="12.75">
      <c r="B873" s="110"/>
      <c r="E873" s="111"/>
      <c r="F873" s="111"/>
      <c r="G873" s="112"/>
      <c r="P873" s="59"/>
    </row>
    <row r="874" spans="2:16" ht="12.75">
      <c r="B874" s="110"/>
      <c r="E874" s="111"/>
      <c r="F874" s="111"/>
      <c r="G874" s="112"/>
      <c r="P874" s="59"/>
    </row>
    <row r="875" spans="2:16" ht="12.75">
      <c r="B875" s="110"/>
      <c r="E875" s="111"/>
      <c r="F875" s="111"/>
      <c r="G875" s="112"/>
      <c r="P875" s="59"/>
    </row>
    <row r="876" spans="2:16" ht="12.75">
      <c r="B876" s="110"/>
      <c r="E876" s="111"/>
      <c r="F876" s="111"/>
      <c r="G876" s="112"/>
      <c r="P876" s="59"/>
    </row>
    <row r="877" spans="2:16" ht="12.75">
      <c r="B877" s="110"/>
      <c r="E877" s="111"/>
      <c r="F877" s="111"/>
      <c r="G877" s="112"/>
      <c r="P877" s="59"/>
    </row>
    <row r="878" spans="2:16" ht="12.75">
      <c r="B878" s="110"/>
      <c r="E878" s="111"/>
      <c r="F878" s="111"/>
      <c r="G878" s="112"/>
      <c r="P878" s="59"/>
    </row>
    <row r="879" spans="2:16" ht="12.75">
      <c r="B879" s="110"/>
      <c r="E879" s="111"/>
      <c r="F879" s="111"/>
      <c r="G879" s="112"/>
      <c r="P879" s="59"/>
    </row>
    <row r="880" spans="2:16" ht="12.75">
      <c r="B880" s="110"/>
      <c r="E880" s="111"/>
      <c r="F880" s="111"/>
      <c r="G880" s="112"/>
      <c r="P880" s="59"/>
    </row>
    <row r="881" spans="2:16" ht="12.75">
      <c r="B881" s="110"/>
      <c r="E881" s="111"/>
      <c r="F881" s="111"/>
      <c r="G881" s="112"/>
      <c r="P881" s="59"/>
    </row>
    <row r="882" spans="2:16" ht="12.75">
      <c r="B882" s="110"/>
      <c r="E882" s="111"/>
      <c r="F882" s="111"/>
      <c r="G882" s="112"/>
      <c r="P882" s="59"/>
    </row>
    <row r="883" spans="2:16" ht="12.75">
      <c r="B883" s="110"/>
      <c r="E883" s="111"/>
      <c r="F883" s="111"/>
      <c r="G883" s="112"/>
      <c r="P883" s="59"/>
    </row>
    <row r="884" spans="2:16" ht="12.75">
      <c r="B884" s="110"/>
      <c r="E884" s="111"/>
      <c r="F884" s="111"/>
      <c r="G884" s="112"/>
      <c r="P884" s="59"/>
    </row>
    <row r="885" spans="2:16" ht="12.75">
      <c r="B885" s="110"/>
      <c r="E885" s="111"/>
      <c r="F885" s="111"/>
      <c r="G885" s="112"/>
      <c r="P885" s="59"/>
    </row>
    <row r="886" spans="2:16" ht="12.75">
      <c r="B886" s="110"/>
      <c r="E886" s="111"/>
      <c r="F886" s="111"/>
      <c r="G886" s="112"/>
      <c r="P886" s="59"/>
    </row>
    <row r="887" spans="2:16" ht="12.75">
      <c r="B887" s="110"/>
      <c r="E887" s="111"/>
      <c r="F887" s="111"/>
      <c r="G887" s="112"/>
      <c r="P887" s="59"/>
    </row>
    <row r="888" spans="2:16" ht="12.75">
      <c r="B888" s="110"/>
      <c r="E888" s="111"/>
      <c r="F888" s="111"/>
      <c r="G888" s="112"/>
      <c r="P888" s="59"/>
    </row>
    <row r="889" spans="2:16" ht="12.75">
      <c r="B889" s="110"/>
      <c r="E889" s="111"/>
      <c r="F889" s="111"/>
      <c r="G889" s="112"/>
      <c r="P889" s="59"/>
    </row>
    <row r="890" spans="2:16" ht="12.75">
      <c r="B890" s="110"/>
      <c r="E890" s="111"/>
      <c r="F890" s="111"/>
      <c r="G890" s="112"/>
      <c r="P890" s="59"/>
    </row>
    <row r="891" spans="2:16" ht="12.75">
      <c r="B891" s="110"/>
      <c r="E891" s="111"/>
      <c r="F891" s="111"/>
      <c r="G891" s="112"/>
      <c r="P891" s="59"/>
    </row>
    <row r="892" spans="2:16" ht="12.75">
      <c r="B892" s="110"/>
      <c r="E892" s="111"/>
      <c r="F892" s="111"/>
      <c r="G892" s="112"/>
      <c r="P892" s="59"/>
    </row>
    <row r="893" spans="2:16" ht="12.75">
      <c r="B893" s="110"/>
      <c r="E893" s="111"/>
      <c r="F893" s="111"/>
      <c r="G893" s="112"/>
      <c r="P893" s="59"/>
    </row>
    <row r="894" spans="2:16" ht="12.75">
      <c r="B894" s="110"/>
      <c r="E894" s="111"/>
      <c r="F894" s="111"/>
      <c r="G894" s="112"/>
      <c r="P894" s="59"/>
    </row>
    <row r="895" spans="2:16" ht="12.75">
      <c r="B895" s="110"/>
      <c r="E895" s="111"/>
      <c r="F895" s="111"/>
      <c r="G895" s="112"/>
      <c r="P895" s="59"/>
    </row>
    <row r="896" spans="2:16" ht="12.75">
      <c r="B896" s="110"/>
      <c r="E896" s="111"/>
      <c r="F896" s="111"/>
      <c r="G896" s="112"/>
      <c r="P896" s="59"/>
    </row>
    <row r="897" spans="2:16" ht="12.75">
      <c r="B897" s="110"/>
      <c r="E897" s="111"/>
      <c r="F897" s="111"/>
      <c r="G897" s="112"/>
      <c r="P897" s="59"/>
    </row>
    <row r="898" spans="2:16" ht="12.75">
      <c r="B898" s="110"/>
      <c r="E898" s="111"/>
      <c r="F898" s="111"/>
      <c r="G898" s="112"/>
      <c r="P898" s="59"/>
    </row>
    <row r="899" spans="2:16" ht="12.75">
      <c r="B899" s="110"/>
      <c r="E899" s="111"/>
      <c r="F899" s="111"/>
      <c r="G899" s="112"/>
      <c r="P899" s="59"/>
    </row>
    <row r="900" spans="2:16" ht="12.75">
      <c r="B900" s="110"/>
      <c r="E900" s="111"/>
      <c r="F900" s="111"/>
      <c r="G900" s="112"/>
      <c r="P900" s="59"/>
    </row>
    <row r="901" spans="2:16" ht="12.75">
      <c r="B901" s="110"/>
      <c r="E901" s="111"/>
      <c r="F901" s="111"/>
      <c r="G901" s="112"/>
      <c r="P901" s="59"/>
    </row>
    <row r="902" spans="2:16" ht="12.75">
      <c r="B902" s="110"/>
      <c r="E902" s="111"/>
      <c r="F902" s="111"/>
      <c r="G902" s="112"/>
      <c r="P902" s="59"/>
    </row>
    <row r="903" spans="2:16" ht="12.75">
      <c r="B903" s="110"/>
      <c r="E903" s="111"/>
      <c r="F903" s="111"/>
      <c r="G903" s="112"/>
      <c r="P903" s="59"/>
    </row>
    <row r="904" spans="2:16" ht="12.75">
      <c r="B904" s="110"/>
      <c r="E904" s="111"/>
      <c r="F904" s="111"/>
      <c r="G904" s="112"/>
      <c r="P904" s="59"/>
    </row>
    <row r="905" spans="2:16" ht="12.75">
      <c r="B905" s="110"/>
      <c r="E905" s="111"/>
      <c r="F905" s="111"/>
      <c r="G905" s="112"/>
      <c r="P905" s="59"/>
    </row>
    <row r="906" spans="2:16" ht="12.75">
      <c r="B906" s="110"/>
      <c r="E906" s="111"/>
      <c r="F906" s="111"/>
      <c r="G906" s="112"/>
      <c r="P906" s="59"/>
    </row>
    <row r="907" spans="2:16" ht="12.75">
      <c r="B907" s="110"/>
      <c r="E907" s="111"/>
      <c r="F907" s="111"/>
      <c r="G907" s="112"/>
      <c r="P907" s="59"/>
    </row>
    <row r="908" spans="2:16" ht="12.75">
      <c r="B908" s="110"/>
      <c r="E908" s="111"/>
      <c r="F908" s="111"/>
      <c r="G908" s="112"/>
      <c r="P908" s="59"/>
    </row>
    <row r="909" spans="2:16" ht="12.75">
      <c r="B909" s="110"/>
      <c r="E909" s="111"/>
      <c r="F909" s="111"/>
      <c r="G909" s="112"/>
      <c r="P909" s="59"/>
    </row>
    <row r="910" spans="2:16" ht="12.75">
      <c r="B910" s="110"/>
      <c r="E910" s="111"/>
      <c r="F910" s="111"/>
      <c r="G910" s="112"/>
      <c r="P910" s="59"/>
    </row>
    <row r="911" spans="2:16" ht="12.75">
      <c r="B911" s="110"/>
      <c r="E911" s="111"/>
      <c r="F911" s="111"/>
      <c r="G911" s="112"/>
      <c r="P911" s="59"/>
    </row>
    <row r="912" spans="2:16" ht="12.75">
      <c r="B912" s="110"/>
      <c r="E912" s="111"/>
      <c r="F912" s="111"/>
      <c r="G912" s="112"/>
      <c r="P912" s="59"/>
    </row>
    <row r="913" spans="2:16" ht="12.75">
      <c r="B913" s="110"/>
      <c r="E913" s="111"/>
      <c r="F913" s="111"/>
      <c r="G913" s="112"/>
      <c r="P913" s="59"/>
    </row>
    <row r="914" spans="2:16" ht="12.75">
      <c r="B914" s="110"/>
      <c r="E914" s="111"/>
      <c r="F914" s="111"/>
      <c r="G914" s="112"/>
      <c r="P914" s="59"/>
    </row>
    <row r="915" spans="2:16" ht="12.75">
      <c r="B915" s="110"/>
      <c r="E915" s="111"/>
      <c r="F915" s="111"/>
      <c r="G915" s="112"/>
      <c r="P915" s="59"/>
    </row>
    <row r="916" spans="2:16" ht="12.75">
      <c r="B916" s="110"/>
      <c r="E916" s="111"/>
      <c r="F916" s="111"/>
      <c r="G916" s="112"/>
      <c r="P916" s="59"/>
    </row>
    <row r="917" spans="2:16" ht="12.75">
      <c r="B917" s="110"/>
      <c r="E917" s="111"/>
      <c r="F917" s="111"/>
      <c r="G917" s="112"/>
      <c r="P917" s="59"/>
    </row>
    <row r="918" spans="2:16" ht="12.75">
      <c r="B918" s="110"/>
      <c r="E918" s="111"/>
      <c r="F918" s="111"/>
      <c r="G918" s="112"/>
      <c r="P918" s="59"/>
    </row>
    <row r="919" spans="2:16" ht="12.75">
      <c r="B919" s="110"/>
      <c r="E919" s="111"/>
      <c r="F919" s="111"/>
      <c r="G919" s="112"/>
      <c r="P919" s="59"/>
    </row>
    <row r="920" spans="2:16" ht="12.75">
      <c r="B920" s="110"/>
      <c r="E920" s="111"/>
      <c r="F920" s="111"/>
      <c r="G920" s="112"/>
      <c r="P920" s="59"/>
    </row>
    <row r="921" spans="2:16" ht="12.75">
      <c r="B921" s="110"/>
      <c r="E921" s="111"/>
      <c r="F921" s="111"/>
      <c r="G921" s="112"/>
      <c r="P921" s="59"/>
    </row>
    <row r="922" spans="2:16" ht="12.75">
      <c r="B922" s="110"/>
      <c r="E922" s="111"/>
      <c r="F922" s="111"/>
      <c r="G922" s="112"/>
      <c r="P922" s="59"/>
    </row>
    <row r="923" spans="2:16" ht="12.75">
      <c r="B923" s="110"/>
      <c r="E923" s="111"/>
      <c r="F923" s="111"/>
      <c r="G923" s="112"/>
      <c r="P923" s="59"/>
    </row>
    <row r="924" spans="2:16" ht="12.75">
      <c r="B924" s="110"/>
      <c r="E924" s="111"/>
      <c r="F924" s="111"/>
      <c r="G924" s="112"/>
      <c r="P924" s="59"/>
    </row>
    <row r="925" spans="2:16" ht="12.75">
      <c r="B925" s="110"/>
      <c r="E925" s="111"/>
      <c r="F925" s="111"/>
      <c r="G925" s="112"/>
      <c r="P925" s="59"/>
    </row>
    <row r="926" spans="2:16" ht="12.75">
      <c r="B926" s="110"/>
      <c r="E926" s="111"/>
      <c r="F926" s="111"/>
      <c r="G926" s="112"/>
      <c r="P926" s="59"/>
    </row>
    <row r="927" spans="2:16" ht="12.75">
      <c r="B927" s="110"/>
      <c r="E927" s="111"/>
      <c r="F927" s="111"/>
      <c r="G927" s="112"/>
      <c r="P927" s="59"/>
    </row>
    <row r="928" spans="2:16" ht="12.75">
      <c r="B928" s="110"/>
      <c r="E928" s="111"/>
      <c r="F928" s="111"/>
      <c r="G928" s="112"/>
      <c r="P928" s="59"/>
    </row>
    <row r="929" spans="2:16" ht="12.75">
      <c r="B929" s="110"/>
      <c r="E929" s="111"/>
      <c r="F929" s="111"/>
      <c r="G929" s="112"/>
      <c r="P929" s="59"/>
    </row>
    <row r="930" spans="2:16" ht="12.75">
      <c r="B930" s="110"/>
      <c r="E930" s="111"/>
      <c r="F930" s="111"/>
      <c r="G930" s="112"/>
      <c r="P930" s="59"/>
    </row>
    <row r="931" spans="2:16" ht="12.75">
      <c r="B931" s="110"/>
      <c r="E931" s="111"/>
      <c r="F931" s="111"/>
      <c r="G931" s="112"/>
      <c r="P931" s="59"/>
    </row>
    <row r="932" spans="2:16" ht="12.75">
      <c r="B932" s="110"/>
      <c r="E932" s="111"/>
      <c r="F932" s="111"/>
      <c r="G932" s="112"/>
      <c r="P932" s="59"/>
    </row>
    <row r="933" spans="2:16" ht="12.75">
      <c r="B933" s="110"/>
      <c r="E933" s="111"/>
      <c r="F933" s="111"/>
      <c r="G933" s="112"/>
      <c r="P933" s="59"/>
    </row>
    <row r="934" spans="2:16" ht="12.75">
      <c r="B934" s="110"/>
      <c r="E934" s="111"/>
      <c r="F934" s="111"/>
      <c r="G934" s="112"/>
      <c r="P934" s="59"/>
    </row>
    <row r="935" spans="2:16" ht="12.75">
      <c r="B935" s="110"/>
      <c r="E935" s="111"/>
      <c r="F935" s="111"/>
      <c r="G935" s="112"/>
      <c r="P935" s="59"/>
    </row>
    <row r="936" spans="2:16" ht="12.75">
      <c r="B936" s="110"/>
      <c r="E936" s="111"/>
      <c r="F936" s="111"/>
      <c r="G936" s="112"/>
      <c r="P936" s="59"/>
    </row>
    <row r="937" spans="2:16" ht="12.75">
      <c r="B937" s="110"/>
      <c r="E937" s="111"/>
      <c r="F937" s="111"/>
      <c r="G937" s="112"/>
      <c r="P937" s="59"/>
    </row>
    <row r="938" spans="2:16" ht="12.75">
      <c r="B938" s="110"/>
      <c r="E938" s="111"/>
      <c r="F938" s="111"/>
      <c r="G938" s="112"/>
      <c r="P938" s="59"/>
    </row>
    <row r="939" spans="2:16" ht="12.75">
      <c r="B939" s="110"/>
      <c r="E939" s="111"/>
      <c r="F939" s="111"/>
      <c r="G939" s="112"/>
      <c r="P939" s="59"/>
    </row>
    <row r="940" spans="2:16" ht="12.75">
      <c r="B940" s="110"/>
      <c r="E940" s="111"/>
      <c r="F940" s="111"/>
      <c r="G940" s="112"/>
      <c r="P940" s="59"/>
    </row>
    <row r="941" spans="2:16" ht="12.75">
      <c r="B941" s="110"/>
      <c r="E941" s="111"/>
      <c r="F941" s="111"/>
      <c r="G941" s="112"/>
      <c r="P941" s="59"/>
    </row>
    <row r="942" spans="2:16" ht="12.75">
      <c r="B942" s="110"/>
      <c r="E942" s="111"/>
      <c r="F942" s="111"/>
      <c r="G942" s="112"/>
      <c r="P942" s="59"/>
    </row>
    <row r="943" spans="2:16" ht="12.75">
      <c r="B943" s="110"/>
      <c r="E943" s="111"/>
      <c r="F943" s="111"/>
      <c r="G943" s="112"/>
      <c r="P943" s="59"/>
    </row>
    <row r="944" spans="2:16" ht="12.75">
      <c r="B944" s="110"/>
      <c r="E944" s="111"/>
      <c r="F944" s="111"/>
      <c r="G944" s="112"/>
      <c r="P944" s="59"/>
    </row>
    <row r="945" spans="2:16" ht="12.75">
      <c r="B945" s="110"/>
      <c r="E945" s="111"/>
      <c r="F945" s="111"/>
      <c r="G945" s="112"/>
      <c r="P945" s="59"/>
    </row>
    <row r="946" spans="2:16" ht="12.75">
      <c r="B946" s="110"/>
      <c r="E946" s="111"/>
      <c r="F946" s="111"/>
      <c r="G946" s="112"/>
      <c r="P946" s="59"/>
    </row>
    <row r="947" spans="2:16" ht="12.75">
      <c r="B947" s="110"/>
      <c r="E947" s="111"/>
      <c r="F947" s="111"/>
      <c r="G947" s="112"/>
      <c r="P947" s="59"/>
    </row>
    <row r="948" spans="2:16" ht="12.75">
      <c r="B948" s="110"/>
      <c r="E948" s="111"/>
      <c r="F948" s="111"/>
      <c r="G948" s="112"/>
      <c r="P948" s="59"/>
    </row>
    <row r="949" spans="2:16" ht="12.75">
      <c r="B949" s="110"/>
      <c r="E949" s="111"/>
      <c r="F949" s="111"/>
      <c r="G949" s="112"/>
      <c r="P949" s="59"/>
    </row>
    <row r="950" spans="2:16" ht="12.75">
      <c r="B950" s="110"/>
      <c r="E950" s="111"/>
      <c r="F950" s="111"/>
      <c r="G950" s="112"/>
      <c r="P950" s="59"/>
    </row>
    <row r="951" spans="2:16" ht="12.75">
      <c r="B951" s="110"/>
      <c r="E951" s="111"/>
      <c r="F951" s="111"/>
      <c r="G951" s="112"/>
      <c r="P951" s="59"/>
    </row>
    <row r="952" spans="2:16" ht="12.75">
      <c r="B952" s="110"/>
      <c r="E952" s="111"/>
      <c r="F952" s="111"/>
      <c r="G952" s="112"/>
      <c r="P952" s="59"/>
    </row>
    <row r="953" spans="2:16" ht="12.75">
      <c r="B953" s="110"/>
      <c r="E953" s="111"/>
      <c r="F953" s="111"/>
      <c r="G953" s="112"/>
      <c r="P953" s="59"/>
    </row>
    <row r="954" spans="2:16" ht="12.75">
      <c r="B954" s="110"/>
      <c r="E954" s="111"/>
      <c r="F954" s="111"/>
      <c r="G954" s="112"/>
      <c r="P954" s="59"/>
    </row>
    <row r="955" spans="2:16" ht="12.75">
      <c r="B955" s="110"/>
      <c r="E955" s="111"/>
      <c r="F955" s="111"/>
      <c r="G955" s="112"/>
      <c r="P955" s="59"/>
    </row>
    <row r="956" spans="2:16" ht="12.75">
      <c r="B956" s="110"/>
      <c r="E956" s="111"/>
      <c r="F956" s="111"/>
      <c r="G956" s="112"/>
      <c r="P956" s="59"/>
    </row>
    <row r="957" spans="2:16" ht="12.75">
      <c r="B957" s="110"/>
      <c r="E957" s="111"/>
      <c r="F957" s="111"/>
      <c r="G957" s="112"/>
      <c r="P957" s="59"/>
    </row>
    <row r="958" spans="2:16" ht="12.75">
      <c r="B958" s="110"/>
      <c r="E958" s="111"/>
      <c r="F958" s="111"/>
      <c r="G958" s="112"/>
      <c r="P958" s="59"/>
    </row>
    <row r="959" spans="2:16" ht="12.75">
      <c r="B959" s="110"/>
      <c r="E959" s="111"/>
      <c r="F959" s="111"/>
      <c r="G959" s="112"/>
      <c r="P959" s="59"/>
    </row>
    <row r="960" spans="2:16" ht="12.75">
      <c r="B960" s="110"/>
      <c r="E960" s="111"/>
      <c r="F960" s="111"/>
      <c r="G960" s="112"/>
      <c r="P960" s="59"/>
    </row>
    <row r="961" spans="2:16" ht="12.75">
      <c r="B961" s="110"/>
      <c r="E961" s="111"/>
      <c r="F961" s="111"/>
      <c r="G961" s="112"/>
      <c r="P961" s="59"/>
    </row>
    <row r="962" spans="2:16" ht="12.75">
      <c r="B962" s="110"/>
      <c r="E962" s="111"/>
      <c r="F962" s="111"/>
      <c r="G962" s="112"/>
      <c r="P962" s="59"/>
    </row>
    <row r="963" spans="2:16" ht="12.75">
      <c r="B963" s="110"/>
      <c r="E963" s="111"/>
      <c r="F963" s="111"/>
      <c r="G963" s="112"/>
      <c r="P963" s="59"/>
    </row>
    <row r="964" spans="2:16" ht="12.75">
      <c r="B964" s="110"/>
      <c r="E964" s="111"/>
      <c r="F964" s="111"/>
      <c r="G964" s="112"/>
      <c r="P964" s="59"/>
    </row>
    <row r="965" spans="2:16" ht="12.75">
      <c r="B965" s="110"/>
      <c r="E965" s="111"/>
      <c r="F965" s="111"/>
      <c r="G965" s="112"/>
      <c r="P965" s="59"/>
    </row>
    <row r="966" spans="2:16" ht="12.75">
      <c r="B966" s="110"/>
      <c r="E966" s="111"/>
      <c r="F966" s="111"/>
      <c r="G966" s="112"/>
      <c r="P966" s="59"/>
    </row>
    <row r="967" spans="2:16" ht="12.75">
      <c r="B967" s="110"/>
      <c r="E967" s="111"/>
      <c r="F967" s="111"/>
      <c r="G967" s="112"/>
      <c r="P967" s="59"/>
    </row>
    <row r="968" spans="2:16" ht="12.75">
      <c r="B968" s="110"/>
      <c r="E968" s="111"/>
      <c r="F968" s="111"/>
      <c r="G968" s="112"/>
      <c r="P968" s="59"/>
    </row>
    <row r="969" spans="2:16" ht="12.75">
      <c r="B969" s="110"/>
      <c r="E969" s="111"/>
      <c r="F969" s="111"/>
      <c r="G969" s="112"/>
      <c r="P969" s="59"/>
    </row>
    <row r="970" spans="2:16" ht="12.75">
      <c r="B970" s="110"/>
      <c r="E970" s="111"/>
      <c r="F970" s="111"/>
      <c r="G970" s="112"/>
      <c r="P970" s="59"/>
    </row>
    <row r="971" spans="2:16" ht="12.75">
      <c r="B971" s="110"/>
      <c r="E971" s="111"/>
      <c r="F971" s="111"/>
      <c r="G971" s="112"/>
      <c r="P971" s="59"/>
    </row>
    <row r="972" spans="2:16" ht="12.75">
      <c r="B972" s="110"/>
      <c r="E972" s="111"/>
      <c r="F972" s="111"/>
      <c r="G972" s="112"/>
      <c r="P972" s="59"/>
    </row>
    <row r="973" spans="2:16" ht="12.75">
      <c r="B973" s="110"/>
      <c r="E973" s="111"/>
      <c r="F973" s="111"/>
      <c r="G973" s="112"/>
      <c r="P973" s="59"/>
    </row>
    <row r="974" spans="2:16" ht="12.75">
      <c r="B974" s="110"/>
      <c r="E974" s="111"/>
      <c r="F974" s="111"/>
      <c r="G974" s="112"/>
      <c r="P974" s="59"/>
    </row>
    <row r="975" spans="2:16" ht="12.75">
      <c r="B975" s="110"/>
      <c r="E975" s="111"/>
      <c r="F975" s="111"/>
      <c r="G975" s="112"/>
      <c r="P975" s="59"/>
    </row>
    <row r="976" spans="2:16" ht="12.75">
      <c r="B976" s="110"/>
      <c r="E976" s="111"/>
      <c r="F976" s="111"/>
      <c r="G976" s="112"/>
      <c r="P976" s="59"/>
    </row>
    <row r="977" spans="2:16" ht="12.75">
      <c r="B977" s="110"/>
      <c r="E977" s="111"/>
      <c r="F977" s="111"/>
      <c r="G977" s="112"/>
      <c r="P977" s="59"/>
    </row>
    <row r="978" spans="2:16" ht="12.75">
      <c r="B978" s="110"/>
      <c r="E978" s="111"/>
      <c r="F978" s="111"/>
      <c r="G978" s="112"/>
      <c r="P978" s="59"/>
    </row>
    <row r="979" spans="2:16" ht="12.75">
      <c r="B979" s="110"/>
      <c r="E979" s="111"/>
      <c r="F979" s="111"/>
      <c r="G979" s="112"/>
      <c r="P979" s="59"/>
    </row>
    <row r="980" spans="2:16" ht="12.75">
      <c r="B980" s="110"/>
      <c r="E980" s="111"/>
      <c r="F980" s="111"/>
      <c r="G980" s="112"/>
      <c r="P980" s="59"/>
    </row>
    <row r="981" spans="2:16" ht="12.75">
      <c r="B981" s="110"/>
      <c r="E981" s="111"/>
      <c r="F981" s="111"/>
      <c r="G981" s="112"/>
      <c r="P981" s="59"/>
    </row>
    <row r="982" spans="2:16" ht="12.75">
      <c r="B982" s="110"/>
      <c r="E982" s="111"/>
      <c r="F982" s="111"/>
      <c r="G982" s="112"/>
      <c r="P982" s="59"/>
    </row>
    <row r="983" spans="2:16" ht="12.75">
      <c r="B983" s="110"/>
      <c r="E983" s="111"/>
      <c r="F983" s="111"/>
      <c r="G983" s="112"/>
      <c r="P983" s="59"/>
    </row>
    <row r="984" spans="2:16" ht="12.75">
      <c r="B984" s="110"/>
      <c r="E984" s="111"/>
      <c r="F984" s="111"/>
      <c r="G984" s="112"/>
      <c r="P984" s="59"/>
    </row>
    <row r="985" spans="2:16" ht="12.75">
      <c r="B985" s="110"/>
      <c r="E985" s="111"/>
      <c r="F985" s="111"/>
      <c r="G985" s="112"/>
      <c r="P985" s="59"/>
    </row>
    <row r="986" spans="2:16" ht="12.75">
      <c r="B986" s="110"/>
      <c r="E986" s="111"/>
      <c r="F986" s="111"/>
      <c r="G986" s="112"/>
      <c r="P986" s="59"/>
    </row>
    <row r="987" spans="2:16" ht="12.75">
      <c r="B987" s="110"/>
      <c r="E987" s="111"/>
      <c r="F987" s="111"/>
      <c r="G987" s="112"/>
      <c r="P987" s="59"/>
    </row>
    <row r="988" spans="2:16" ht="12.75">
      <c r="B988" s="110"/>
      <c r="E988" s="111"/>
      <c r="F988" s="111"/>
      <c r="G988" s="112"/>
      <c r="P988" s="59"/>
    </row>
    <row r="989" spans="2:16" ht="12.75">
      <c r="B989" s="110"/>
      <c r="E989" s="111"/>
      <c r="F989" s="111"/>
      <c r="G989" s="112"/>
      <c r="P989" s="59"/>
    </row>
    <row r="990" spans="2:16" ht="12.75">
      <c r="B990" s="110"/>
      <c r="E990" s="111"/>
      <c r="F990" s="111"/>
      <c r="G990" s="112"/>
      <c r="P990" s="59"/>
    </row>
    <row r="991" spans="2:16" ht="12.75">
      <c r="B991" s="110"/>
      <c r="E991" s="111"/>
      <c r="F991" s="111"/>
      <c r="G991" s="112"/>
      <c r="P991" s="59"/>
    </row>
    <row r="992" spans="2:16" ht="12.75">
      <c r="B992" s="110"/>
      <c r="E992" s="111"/>
      <c r="F992" s="111"/>
      <c r="G992" s="112"/>
      <c r="P992" s="59"/>
    </row>
  </sheetData>
  <dataValidations count="4">
    <dataValidation type="list" allowBlank="1" showErrorMessage="1" sqref="L2:L92">
      <formula1>"OUI,NON"</formula1>
    </dataValidation>
    <dataValidation type="list" allowBlank="1" showErrorMessage="1" sqref="K2:K92">
      <formula1>"CB,CH,VIR,ESP"</formula1>
    </dataValidation>
    <dataValidation type="date" operator="greaterThanOrEqual" allowBlank="1" showErrorMessage="1" sqref="B2:B59 B62:B92">
      <formula1>42382</formula1>
    </dataValidation>
    <dataValidation type="list" allowBlank="1" showErrorMessage="1" sqref="J2:J92">
      <formula1>"GV,AL,ETAMINE"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0000"/>
  </sheetPr>
  <dimension ref="A1:V498"/>
  <sheetViews>
    <sheetView topLeftCell="E1" workbookViewId="0">
      <pane ySplit="1" topLeftCell="A2" activePane="bottomLeft" state="frozen"/>
      <selection pane="bottomLeft" activeCell="S3" sqref="S3"/>
    </sheetView>
  </sheetViews>
  <sheetFormatPr baseColWidth="10" defaultColWidth="14.42578125" defaultRowHeight="15.75" customHeight="1"/>
  <cols>
    <col min="1" max="1" width="12.85546875" customWidth="1"/>
    <col min="2" max="2" width="12" customWidth="1"/>
    <col min="3" max="3" width="32.28515625" customWidth="1"/>
    <col min="4" max="4" width="31" customWidth="1"/>
    <col min="5" max="5" width="11.7109375" customWidth="1"/>
    <col min="6" max="6" width="13" customWidth="1"/>
    <col min="7" max="8" width="8.7109375" customWidth="1"/>
    <col min="9" max="9" width="11.85546875" customWidth="1"/>
    <col min="10" max="10" width="12.28515625" customWidth="1"/>
    <col min="11" max="11" width="11.28515625" customWidth="1"/>
    <col min="12" max="12" width="14.85546875" customWidth="1"/>
    <col min="14" max="14" width="11.85546875" customWidth="1"/>
    <col min="15" max="15" width="15.85546875" customWidth="1"/>
    <col min="16" max="16" width="17.85546875" customWidth="1"/>
    <col min="17" max="17" width="16.42578125" customWidth="1"/>
    <col min="19" max="19" width="15.7109375" customWidth="1"/>
  </cols>
  <sheetData>
    <row r="1" spans="1:22" ht="57.75" customHeight="1">
      <c r="A1" s="5" t="s">
        <v>0</v>
      </c>
      <c r="B1" s="4" t="s">
        <v>2</v>
      </c>
      <c r="C1" s="2" t="s">
        <v>4</v>
      </c>
      <c r="D1" s="2" t="s">
        <v>5</v>
      </c>
      <c r="E1" s="7" t="s">
        <v>6</v>
      </c>
      <c r="F1" s="6" t="s">
        <v>7</v>
      </c>
      <c r="G1" s="8" t="s">
        <v>8</v>
      </c>
      <c r="H1" s="18" t="s">
        <v>9</v>
      </c>
      <c r="I1" s="6" t="s">
        <v>10</v>
      </c>
      <c r="J1" s="2" t="s">
        <v>11</v>
      </c>
      <c r="K1" s="2" t="s">
        <v>12</v>
      </c>
      <c r="L1" s="2" t="s">
        <v>13</v>
      </c>
      <c r="M1" s="23" t="s">
        <v>14</v>
      </c>
      <c r="N1" s="24" t="s">
        <v>45</v>
      </c>
      <c r="O1" s="27" t="s">
        <v>52</v>
      </c>
      <c r="P1" s="24" t="s">
        <v>66</v>
      </c>
      <c r="Q1" s="29" t="s">
        <v>67</v>
      </c>
      <c r="R1" s="10"/>
      <c r="S1" s="10"/>
      <c r="T1" s="12"/>
      <c r="U1" s="10"/>
      <c r="V1" s="10"/>
    </row>
    <row r="2" spans="1:22" ht="12.75">
      <c r="A2" s="243"/>
      <c r="B2" s="244"/>
      <c r="C2" s="245"/>
      <c r="D2" s="245"/>
      <c r="E2" s="246"/>
      <c r="F2" s="247"/>
      <c r="G2" s="248"/>
      <c r="H2" s="249"/>
      <c r="I2" s="249"/>
      <c r="J2" s="250"/>
      <c r="K2" s="250"/>
      <c r="L2" s="250"/>
      <c r="M2" s="251"/>
      <c r="N2" s="250"/>
      <c r="O2" s="251"/>
      <c r="P2" s="250"/>
      <c r="Q2" s="252"/>
      <c r="S2" s="41" t="s">
        <v>78</v>
      </c>
      <c r="T2" s="13" t="s">
        <v>7</v>
      </c>
      <c r="U2" s="13" t="s">
        <v>9</v>
      </c>
      <c r="V2" s="13" t="s">
        <v>10</v>
      </c>
    </row>
    <row r="3" spans="1:22" ht="12.75">
      <c r="A3" s="243"/>
      <c r="B3" s="244"/>
      <c r="C3" s="245"/>
      <c r="D3" s="245"/>
      <c r="E3" s="246"/>
      <c r="F3" s="247"/>
      <c r="G3" s="248"/>
      <c r="H3" s="249"/>
      <c r="I3" s="249"/>
      <c r="J3" s="250"/>
      <c r="K3" s="250"/>
      <c r="L3" s="250"/>
      <c r="M3" s="251"/>
      <c r="N3" s="250"/>
      <c r="O3" s="251"/>
      <c r="P3" s="250"/>
      <c r="Q3" s="252"/>
      <c r="S3" s="43" t="s">
        <v>82</v>
      </c>
      <c r="T3" s="32">
        <f t="shared" ref="T3:V3" ca="1" si="0">SUM(T4:T5)</f>
        <v>0</v>
      </c>
      <c r="U3" s="32">
        <f t="shared" si="0"/>
        <v>0</v>
      </c>
      <c r="V3" s="32">
        <f t="shared" si="0"/>
        <v>0</v>
      </c>
    </row>
    <row r="4" spans="1:22" ht="12.75">
      <c r="A4" s="243"/>
      <c r="B4" s="244"/>
      <c r="C4" s="245"/>
      <c r="D4" s="245"/>
      <c r="E4" s="246"/>
      <c r="F4" s="247"/>
      <c r="G4" s="248"/>
      <c r="H4" s="249"/>
      <c r="I4" s="249"/>
      <c r="J4" s="250"/>
      <c r="K4" s="250"/>
      <c r="L4" s="250"/>
      <c r="M4" s="251"/>
      <c r="N4" s="250"/>
      <c r="O4" s="251"/>
      <c r="P4" s="250"/>
      <c r="Q4" s="252"/>
      <c r="S4" s="46" t="s">
        <v>92</v>
      </c>
      <c r="T4" s="35">
        <f ca="1">SUMIF(J2:J12498,"GV",F2:F2498)</f>
        <v>0</v>
      </c>
      <c r="U4" s="35">
        <f>SUMIF(J2:J2498,"GV",H2:H2498)</f>
        <v>0</v>
      </c>
      <c r="V4" s="35">
        <f>SUMIF(J2:J2498,"GV",I2:I2498)</f>
        <v>0</v>
      </c>
    </row>
    <row r="5" spans="1:22" ht="12.75">
      <c r="A5" s="243"/>
      <c r="B5" s="244"/>
      <c r="C5" s="245"/>
      <c r="D5" s="245"/>
      <c r="E5" s="246"/>
      <c r="F5" s="247"/>
      <c r="G5" s="248"/>
      <c r="H5" s="249"/>
      <c r="I5" s="249"/>
      <c r="J5" s="250"/>
      <c r="K5" s="250"/>
      <c r="L5" s="250"/>
      <c r="M5" s="251"/>
      <c r="N5" s="250"/>
      <c r="O5" s="251"/>
      <c r="P5" s="250"/>
      <c r="Q5" s="252"/>
      <c r="S5" s="46" t="s">
        <v>97</v>
      </c>
      <c r="T5" s="35">
        <f ca="1">SUMIF(J2:J12498,"AL",F2:F2498)</f>
        <v>0</v>
      </c>
      <c r="U5" s="35">
        <f>SUMIF(J2:J2498,"AL",H2:H2498)</f>
        <v>0</v>
      </c>
      <c r="V5" s="35">
        <f>SUMIF(J2:J2498,"AL",I2:I2498)</f>
        <v>0</v>
      </c>
    </row>
    <row r="6" spans="1:22" ht="12.75">
      <c r="A6" s="243"/>
      <c r="B6" s="244"/>
      <c r="C6" s="245"/>
      <c r="D6" s="245"/>
      <c r="E6" s="246"/>
      <c r="F6" s="247"/>
      <c r="G6" s="248"/>
      <c r="H6" s="249"/>
      <c r="I6" s="249"/>
      <c r="J6" s="250"/>
      <c r="K6" s="250"/>
      <c r="L6" s="250"/>
      <c r="M6" s="251"/>
      <c r="N6" s="250"/>
      <c r="O6" s="251"/>
      <c r="P6" s="250"/>
      <c r="Q6" s="252"/>
      <c r="S6" s="43" t="s">
        <v>99</v>
      </c>
      <c r="T6" s="44">
        <f>SUMIF(J2:J2498,"ETAMINE",F2:F2498)</f>
        <v>0</v>
      </c>
      <c r="U6" s="44">
        <f>SUMIF(J2:J2498,"ETAMINE",H2:H2498)</f>
        <v>0</v>
      </c>
      <c r="V6" s="44">
        <f>SUMIF(J2:J2498,"ETAMINE",I2:I2498)</f>
        <v>0</v>
      </c>
    </row>
    <row r="7" spans="1:22" ht="12.75">
      <c r="A7" s="243"/>
      <c r="B7" s="251"/>
      <c r="C7" s="250"/>
      <c r="D7" s="250"/>
      <c r="E7" s="253"/>
      <c r="F7" s="254"/>
      <c r="G7" s="255"/>
      <c r="H7" s="249"/>
      <c r="I7" s="249"/>
      <c r="J7" s="250"/>
      <c r="K7" s="250"/>
      <c r="L7" s="250"/>
      <c r="M7" s="251"/>
      <c r="N7" s="250"/>
      <c r="O7" s="251"/>
      <c r="P7" s="250"/>
      <c r="Q7" s="252"/>
      <c r="S7" s="43"/>
      <c r="T7" s="44"/>
      <c r="U7" s="44"/>
      <c r="V7" s="44"/>
    </row>
    <row r="8" spans="1:22" ht="12.75">
      <c r="A8" s="256"/>
      <c r="B8" s="257"/>
      <c r="C8" s="258"/>
      <c r="D8" s="258"/>
      <c r="E8" s="259"/>
      <c r="F8" s="260"/>
      <c r="G8" s="261"/>
      <c r="H8" s="262"/>
      <c r="I8" s="262"/>
      <c r="J8" s="258"/>
      <c r="K8" s="258"/>
      <c r="L8" s="258"/>
      <c r="M8" s="257"/>
      <c r="N8" s="258"/>
      <c r="O8" s="251"/>
      <c r="P8" s="250"/>
      <c r="Q8" s="252"/>
      <c r="S8" s="80" t="s">
        <v>102</v>
      </c>
      <c r="T8" s="53">
        <f t="shared" ref="T8:V8" ca="1" si="1">SUM(T3,T6)</f>
        <v>0</v>
      </c>
      <c r="U8" s="53">
        <f t="shared" si="1"/>
        <v>0</v>
      </c>
      <c r="V8" s="53">
        <f t="shared" si="1"/>
        <v>0</v>
      </c>
    </row>
    <row r="9" spans="1:22" ht="12.75">
      <c r="A9" s="243"/>
      <c r="B9" s="244"/>
      <c r="C9" s="245"/>
      <c r="D9" s="245"/>
      <c r="E9" s="246"/>
      <c r="F9" s="247"/>
      <c r="G9" s="248"/>
      <c r="H9" s="249"/>
      <c r="I9" s="249"/>
      <c r="J9" s="250"/>
      <c r="K9" s="250"/>
      <c r="L9" s="250"/>
      <c r="M9" s="251"/>
      <c r="N9" s="250"/>
      <c r="O9" s="251"/>
      <c r="P9" s="250"/>
      <c r="Q9" s="252"/>
      <c r="S9" s="1"/>
      <c r="T9" s="83"/>
      <c r="U9" s="83"/>
      <c r="V9" s="83"/>
    </row>
    <row r="10" spans="1:22" ht="12.75">
      <c r="A10" s="243"/>
      <c r="B10" s="244"/>
      <c r="C10" s="245"/>
      <c r="D10" s="245"/>
      <c r="E10" s="246"/>
      <c r="F10" s="247"/>
      <c r="G10" s="248"/>
      <c r="H10" s="249"/>
      <c r="I10" s="249"/>
      <c r="J10" s="250"/>
      <c r="K10" s="250"/>
      <c r="L10" s="250"/>
      <c r="M10" s="251"/>
      <c r="N10" s="250"/>
      <c r="O10" s="251"/>
      <c r="P10" s="250"/>
      <c r="Q10" s="252"/>
    </row>
    <row r="11" spans="1:22" ht="12.75">
      <c r="A11" s="263"/>
      <c r="B11" s="257"/>
      <c r="C11" s="258"/>
      <c r="D11" s="258"/>
      <c r="E11" s="259"/>
      <c r="F11" s="260"/>
      <c r="G11" s="261"/>
      <c r="H11" s="262"/>
      <c r="I11" s="262"/>
      <c r="J11" s="258"/>
      <c r="K11" s="258"/>
      <c r="L11" s="258"/>
      <c r="M11" s="257"/>
      <c r="N11" s="258"/>
      <c r="O11" s="251"/>
      <c r="P11" s="250"/>
      <c r="Q11" s="252"/>
      <c r="T11" s="59"/>
    </row>
    <row r="12" spans="1:22" ht="12.75">
      <c r="A12" s="243"/>
      <c r="B12" s="244"/>
      <c r="C12" s="245"/>
      <c r="D12" s="245"/>
      <c r="E12" s="264"/>
      <c r="F12" s="265"/>
      <c r="G12" s="266"/>
      <c r="H12" s="249"/>
      <c r="I12" s="249"/>
      <c r="J12" s="250"/>
      <c r="K12" s="250"/>
      <c r="L12" s="250"/>
      <c r="M12" s="257"/>
      <c r="N12" s="250"/>
      <c r="O12" s="251"/>
      <c r="P12" s="250"/>
      <c r="Q12" s="252"/>
      <c r="T12" s="59"/>
    </row>
    <row r="13" spans="1:22" ht="12.75">
      <c r="A13" s="243"/>
      <c r="B13" s="244"/>
      <c r="C13" s="245"/>
      <c r="D13" s="245"/>
      <c r="E13" s="264"/>
      <c r="F13" s="265"/>
      <c r="G13" s="266"/>
      <c r="H13" s="249"/>
      <c r="I13" s="249"/>
      <c r="J13" s="250"/>
      <c r="K13" s="250"/>
      <c r="L13" s="250"/>
      <c r="M13" s="257"/>
      <c r="N13" s="250"/>
      <c r="O13" s="267"/>
      <c r="P13" s="268"/>
      <c r="Q13" s="269"/>
      <c r="T13" s="59"/>
    </row>
    <row r="14" spans="1:22" ht="12.75">
      <c r="A14" s="243"/>
      <c r="B14" s="244"/>
      <c r="C14" s="245"/>
      <c r="D14" s="245"/>
      <c r="E14" s="264"/>
      <c r="F14" s="265"/>
      <c r="G14" s="266"/>
      <c r="H14" s="249"/>
      <c r="I14" s="249"/>
      <c r="J14" s="250"/>
      <c r="K14" s="250"/>
      <c r="L14" s="250"/>
      <c r="M14" s="257"/>
      <c r="N14" s="250"/>
      <c r="O14" s="251"/>
      <c r="P14" s="250"/>
      <c r="Q14" s="252"/>
      <c r="T14" s="59"/>
    </row>
    <row r="15" spans="1:22" ht="12.75">
      <c r="A15" s="243"/>
      <c r="B15" s="270"/>
      <c r="C15" s="245"/>
      <c r="D15" s="245"/>
      <c r="E15" s="246"/>
      <c r="F15" s="247"/>
      <c r="G15" s="248"/>
      <c r="H15" s="249"/>
      <c r="I15" s="249"/>
      <c r="J15" s="250"/>
      <c r="K15" s="250"/>
      <c r="L15" s="250"/>
      <c r="M15" s="251"/>
      <c r="N15" s="250"/>
      <c r="O15" s="251"/>
      <c r="P15" s="250"/>
      <c r="Q15" s="252"/>
      <c r="T15" s="59"/>
    </row>
    <row r="16" spans="1:22" ht="12.75">
      <c r="A16" s="243"/>
      <c r="B16" s="270"/>
      <c r="C16" s="245"/>
      <c r="D16" s="245"/>
      <c r="E16" s="246"/>
      <c r="F16" s="247"/>
      <c r="G16" s="248"/>
      <c r="H16" s="249"/>
      <c r="I16" s="249"/>
      <c r="J16" s="250"/>
      <c r="K16" s="250"/>
      <c r="L16" s="250"/>
      <c r="M16" s="251"/>
      <c r="N16" s="250"/>
      <c r="O16" s="251"/>
      <c r="P16" s="250"/>
      <c r="Q16" s="252"/>
      <c r="T16" s="59"/>
    </row>
    <row r="17" spans="1:20" ht="12.75">
      <c r="A17" s="243"/>
      <c r="B17" s="270"/>
      <c r="C17" s="245"/>
      <c r="D17" s="245"/>
      <c r="E17" s="246"/>
      <c r="F17" s="247"/>
      <c r="G17" s="248"/>
      <c r="H17" s="249"/>
      <c r="I17" s="249"/>
      <c r="J17" s="250"/>
      <c r="K17" s="250"/>
      <c r="L17" s="250"/>
      <c r="M17" s="251"/>
      <c r="N17" s="250"/>
      <c r="O17" s="251"/>
      <c r="P17" s="250"/>
      <c r="Q17" s="252"/>
      <c r="T17" s="59"/>
    </row>
    <row r="18" spans="1:20" ht="12.75">
      <c r="A18" s="243"/>
      <c r="B18" s="270"/>
      <c r="C18" s="245"/>
      <c r="D18" s="245"/>
      <c r="E18" s="246"/>
      <c r="F18" s="247"/>
      <c r="G18" s="248"/>
      <c r="H18" s="249"/>
      <c r="I18" s="249"/>
      <c r="J18" s="250"/>
      <c r="K18" s="250"/>
      <c r="L18" s="250"/>
      <c r="M18" s="251"/>
      <c r="N18" s="250"/>
      <c r="O18" s="267"/>
      <c r="P18" s="268"/>
      <c r="Q18" s="269"/>
      <c r="T18" s="59"/>
    </row>
    <row r="19" spans="1:20" ht="12.75">
      <c r="A19" s="243"/>
      <c r="B19" s="270"/>
      <c r="C19" s="245"/>
      <c r="D19" s="245"/>
      <c r="E19" s="246"/>
      <c r="F19" s="247"/>
      <c r="G19" s="248"/>
      <c r="H19" s="249"/>
      <c r="I19" s="249"/>
      <c r="J19" s="250"/>
      <c r="K19" s="250"/>
      <c r="L19" s="250"/>
      <c r="M19" s="251"/>
      <c r="N19" s="250"/>
      <c r="O19" s="267"/>
      <c r="P19" s="268"/>
      <c r="Q19" s="269"/>
      <c r="T19" s="59"/>
    </row>
    <row r="20" spans="1:20" ht="12.75">
      <c r="A20" s="243"/>
      <c r="B20" s="270"/>
      <c r="C20" s="245"/>
      <c r="D20" s="245"/>
      <c r="E20" s="246"/>
      <c r="F20" s="247"/>
      <c r="G20" s="248"/>
      <c r="H20" s="249"/>
      <c r="I20" s="249"/>
      <c r="J20" s="250"/>
      <c r="K20" s="250"/>
      <c r="L20" s="250"/>
      <c r="M20" s="251"/>
      <c r="N20" s="250"/>
      <c r="O20" s="251"/>
      <c r="P20" s="250"/>
      <c r="Q20" s="252"/>
      <c r="T20" s="59"/>
    </row>
    <row r="21" spans="1:20" ht="12.75">
      <c r="A21" s="243"/>
      <c r="B21" s="270"/>
      <c r="C21" s="245"/>
      <c r="D21" s="245"/>
      <c r="E21" s="246"/>
      <c r="F21" s="247"/>
      <c r="G21" s="248"/>
      <c r="H21" s="249"/>
      <c r="I21" s="249"/>
      <c r="J21" s="250"/>
      <c r="K21" s="250"/>
      <c r="L21" s="250"/>
      <c r="M21" s="251"/>
      <c r="N21" s="250"/>
      <c r="O21" s="251"/>
      <c r="P21" s="250"/>
      <c r="Q21" s="252"/>
      <c r="T21" s="59"/>
    </row>
    <row r="22" spans="1:20" ht="12.75">
      <c r="A22" s="243"/>
      <c r="B22" s="270"/>
      <c r="C22" s="245"/>
      <c r="D22" s="245"/>
      <c r="E22" s="246"/>
      <c r="F22" s="247"/>
      <c r="G22" s="248"/>
      <c r="H22" s="249"/>
      <c r="I22" s="249"/>
      <c r="J22" s="250"/>
      <c r="K22" s="250"/>
      <c r="L22" s="250"/>
      <c r="M22" s="251"/>
      <c r="N22" s="250"/>
      <c r="O22" s="251"/>
      <c r="P22" s="250"/>
      <c r="Q22" s="252"/>
      <c r="T22" s="59"/>
    </row>
    <row r="23" spans="1:20" ht="12.75">
      <c r="A23" s="243"/>
      <c r="B23" s="270"/>
      <c r="C23" s="245"/>
      <c r="D23" s="245"/>
      <c r="E23" s="246"/>
      <c r="F23" s="247"/>
      <c r="G23" s="248"/>
      <c r="H23" s="249"/>
      <c r="I23" s="249"/>
      <c r="J23" s="250"/>
      <c r="K23" s="250"/>
      <c r="L23" s="250"/>
      <c r="M23" s="251"/>
      <c r="N23" s="250"/>
      <c r="O23" s="251"/>
      <c r="P23" s="250"/>
      <c r="Q23" s="252"/>
      <c r="T23" s="59"/>
    </row>
    <row r="24" spans="1:20" ht="12.75">
      <c r="A24" s="243"/>
      <c r="B24" s="270"/>
      <c r="C24" s="245"/>
      <c r="D24" s="245"/>
      <c r="E24" s="246"/>
      <c r="F24" s="247"/>
      <c r="G24" s="248"/>
      <c r="H24" s="249"/>
      <c r="I24" s="249"/>
      <c r="J24" s="250"/>
      <c r="K24" s="250"/>
      <c r="L24" s="250"/>
      <c r="M24" s="251"/>
      <c r="N24" s="250"/>
      <c r="O24" s="251"/>
      <c r="P24" s="250"/>
      <c r="Q24" s="252"/>
      <c r="T24" s="59"/>
    </row>
    <row r="25" spans="1:20" ht="12.75">
      <c r="A25" s="243"/>
      <c r="B25" s="251"/>
      <c r="C25" s="250"/>
      <c r="D25" s="250"/>
      <c r="E25" s="253"/>
      <c r="F25" s="254"/>
      <c r="G25" s="255"/>
      <c r="H25" s="249"/>
      <c r="I25" s="249"/>
      <c r="J25" s="250"/>
      <c r="K25" s="250"/>
      <c r="L25" s="250"/>
      <c r="M25" s="251"/>
      <c r="N25" s="250"/>
      <c r="O25" s="267"/>
      <c r="P25" s="250"/>
      <c r="Q25" s="252"/>
      <c r="T25" s="59"/>
    </row>
    <row r="26" spans="1:20" ht="12.75">
      <c r="A26" s="243"/>
      <c r="B26" s="251"/>
      <c r="C26" s="250"/>
      <c r="D26" s="250"/>
      <c r="E26" s="253"/>
      <c r="F26" s="254"/>
      <c r="G26" s="255"/>
      <c r="H26" s="249"/>
      <c r="I26" s="249"/>
      <c r="J26" s="250"/>
      <c r="K26" s="250"/>
      <c r="L26" s="250"/>
      <c r="M26" s="251"/>
      <c r="N26" s="250"/>
      <c r="O26" s="267"/>
      <c r="P26" s="250"/>
      <c r="Q26" s="252"/>
      <c r="T26" s="59"/>
    </row>
    <row r="27" spans="1:20" ht="12.75">
      <c r="A27" s="243"/>
      <c r="B27" s="251"/>
      <c r="C27" s="250"/>
      <c r="D27" s="250"/>
      <c r="E27" s="253"/>
      <c r="F27" s="254"/>
      <c r="G27" s="255"/>
      <c r="H27" s="249"/>
      <c r="I27" s="249"/>
      <c r="J27" s="250"/>
      <c r="K27" s="250"/>
      <c r="L27" s="250"/>
      <c r="M27" s="251"/>
      <c r="N27" s="250"/>
      <c r="O27" s="267"/>
      <c r="P27" s="268"/>
      <c r="Q27" s="269"/>
      <c r="T27" s="59"/>
    </row>
    <row r="28" spans="1:20" ht="12.75">
      <c r="A28" s="243"/>
      <c r="B28" s="251"/>
      <c r="C28" s="250"/>
      <c r="D28" s="250"/>
      <c r="E28" s="253"/>
      <c r="F28" s="254"/>
      <c r="G28" s="255"/>
      <c r="H28" s="249"/>
      <c r="I28" s="249"/>
      <c r="J28" s="250"/>
      <c r="K28" s="250"/>
      <c r="L28" s="250"/>
      <c r="M28" s="251"/>
      <c r="N28" s="250"/>
      <c r="O28" s="267"/>
      <c r="P28" s="268"/>
      <c r="Q28" s="269"/>
      <c r="T28" s="59"/>
    </row>
    <row r="29" spans="1:20" ht="12.75">
      <c r="A29" s="243"/>
      <c r="B29" s="244"/>
      <c r="C29" s="245"/>
      <c r="D29" s="245"/>
      <c r="E29" s="246"/>
      <c r="F29" s="247"/>
      <c r="G29" s="248"/>
      <c r="H29" s="249"/>
      <c r="I29" s="249"/>
      <c r="J29" s="250"/>
      <c r="K29" s="250"/>
      <c r="L29" s="250"/>
      <c r="M29" s="251"/>
      <c r="N29" s="250"/>
      <c r="O29" s="251"/>
      <c r="P29" s="250"/>
      <c r="Q29" s="252"/>
      <c r="T29" s="59"/>
    </row>
    <row r="30" spans="1:20" ht="12.75">
      <c r="A30" s="243"/>
      <c r="B30" s="251"/>
      <c r="C30" s="250"/>
      <c r="D30" s="250"/>
      <c r="E30" s="253"/>
      <c r="F30" s="254"/>
      <c r="G30" s="255"/>
      <c r="H30" s="249"/>
      <c r="I30" s="249"/>
      <c r="J30" s="250"/>
      <c r="K30" s="250"/>
      <c r="L30" s="250"/>
      <c r="M30" s="251"/>
      <c r="N30" s="250"/>
      <c r="O30" s="251"/>
      <c r="P30" s="250"/>
      <c r="Q30" s="252"/>
      <c r="T30" s="59"/>
    </row>
    <row r="31" spans="1:20" ht="12.75">
      <c r="A31" s="243"/>
      <c r="B31" s="270"/>
      <c r="C31" s="245"/>
      <c r="D31" s="245"/>
      <c r="E31" s="264"/>
      <c r="F31" s="265"/>
      <c r="G31" s="248"/>
      <c r="H31" s="249"/>
      <c r="I31" s="249"/>
      <c r="J31" s="250"/>
      <c r="K31" s="250"/>
      <c r="L31" s="250"/>
      <c r="M31" s="251"/>
      <c r="N31" s="250"/>
      <c r="O31" s="251"/>
      <c r="P31" s="250"/>
      <c r="Q31" s="252"/>
      <c r="T31" s="59"/>
    </row>
    <row r="32" spans="1:20" ht="12.75">
      <c r="A32" s="243"/>
      <c r="B32" s="244"/>
      <c r="C32" s="245"/>
      <c r="D32" s="245"/>
      <c r="E32" s="246"/>
      <c r="F32" s="247"/>
      <c r="G32" s="248"/>
      <c r="H32" s="249"/>
      <c r="I32" s="249"/>
      <c r="J32" s="250"/>
      <c r="K32" s="250"/>
      <c r="L32" s="250"/>
      <c r="M32" s="251"/>
      <c r="N32" s="250"/>
      <c r="O32" s="267"/>
      <c r="P32" s="268"/>
      <c r="Q32" s="269"/>
      <c r="T32" s="59"/>
    </row>
    <row r="33" spans="1:20" ht="12.75">
      <c r="A33" s="243"/>
      <c r="B33" s="244"/>
      <c r="C33" s="245"/>
      <c r="D33" s="245"/>
      <c r="E33" s="246"/>
      <c r="F33" s="247"/>
      <c r="G33" s="248"/>
      <c r="H33" s="249"/>
      <c r="I33" s="249"/>
      <c r="J33" s="250"/>
      <c r="K33" s="250"/>
      <c r="L33" s="250"/>
      <c r="M33" s="251"/>
      <c r="N33" s="250"/>
      <c r="O33" s="251"/>
      <c r="P33" s="250"/>
      <c r="Q33" s="252"/>
      <c r="T33" s="59"/>
    </row>
    <row r="34" spans="1:20" ht="12.75">
      <c r="A34" s="243"/>
      <c r="B34" s="244"/>
      <c r="C34" s="245"/>
      <c r="D34" s="245"/>
      <c r="E34" s="246"/>
      <c r="F34" s="247"/>
      <c r="G34" s="248"/>
      <c r="H34" s="249"/>
      <c r="I34" s="249"/>
      <c r="J34" s="250"/>
      <c r="K34" s="250"/>
      <c r="L34" s="250"/>
      <c r="M34" s="251"/>
      <c r="N34" s="250"/>
      <c r="O34" s="267"/>
      <c r="P34" s="268"/>
      <c r="Q34" s="269"/>
      <c r="T34" s="59"/>
    </row>
    <row r="35" spans="1:20" ht="12.75">
      <c r="A35" s="243"/>
      <c r="B35" s="244"/>
      <c r="C35" s="250"/>
      <c r="D35" s="250"/>
      <c r="E35" s="253"/>
      <c r="F35" s="254"/>
      <c r="G35" s="255"/>
      <c r="H35" s="249"/>
      <c r="I35" s="249"/>
      <c r="J35" s="250"/>
      <c r="K35" s="250"/>
      <c r="L35" s="250"/>
      <c r="M35" s="251"/>
      <c r="N35" s="250"/>
      <c r="O35" s="267"/>
      <c r="P35" s="268"/>
      <c r="Q35" s="269"/>
      <c r="T35" s="59"/>
    </row>
    <row r="36" spans="1:20" ht="12.75">
      <c r="A36" s="243"/>
      <c r="B36" s="244"/>
      <c r="C36" s="250"/>
      <c r="D36" s="250"/>
      <c r="E36" s="246"/>
      <c r="F36" s="254"/>
      <c r="G36" s="255"/>
      <c r="H36" s="249"/>
      <c r="I36" s="249"/>
      <c r="J36" s="250"/>
      <c r="K36" s="250"/>
      <c r="L36" s="250"/>
      <c r="M36" s="251"/>
      <c r="N36" s="250"/>
      <c r="O36" s="267"/>
      <c r="P36" s="268"/>
      <c r="Q36" s="269"/>
      <c r="T36" s="59"/>
    </row>
    <row r="37" spans="1:20" ht="12.75">
      <c r="A37" s="243"/>
      <c r="B37" s="244"/>
      <c r="C37" s="245"/>
      <c r="D37" s="245"/>
      <c r="E37" s="246"/>
      <c r="F37" s="247"/>
      <c r="G37" s="248"/>
      <c r="H37" s="249"/>
      <c r="I37" s="249"/>
      <c r="J37" s="250"/>
      <c r="K37" s="250"/>
      <c r="L37" s="250"/>
      <c r="M37" s="251"/>
      <c r="N37" s="250"/>
      <c r="O37" s="267"/>
      <c r="P37" s="268"/>
      <c r="Q37" s="269"/>
      <c r="T37" s="59"/>
    </row>
    <row r="38" spans="1:20" ht="12.75">
      <c r="A38" s="243"/>
      <c r="B38" s="251"/>
      <c r="C38" s="250"/>
      <c r="D38" s="250"/>
      <c r="E38" s="253"/>
      <c r="F38" s="254"/>
      <c r="G38" s="255"/>
      <c r="H38" s="249"/>
      <c r="I38" s="249"/>
      <c r="J38" s="250"/>
      <c r="K38" s="250"/>
      <c r="L38" s="250"/>
      <c r="M38" s="251"/>
      <c r="N38" s="250"/>
      <c r="O38" s="267"/>
      <c r="P38" s="268"/>
      <c r="Q38" s="269"/>
      <c r="T38" s="59"/>
    </row>
    <row r="39" spans="1:20" ht="12.75">
      <c r="A39" s="243"/>
      <c r="B39" s="251"/>
      <c r="C39" s="250"/>
      <c r="D39" s="250"/>
      <c r="E39" s="253"/>
      <c r="F39" s="254"/>
      <c r="G39" s="255"/>
      <c r="H39" s="249"/>
      <c r="I39" s="249"/>
      <c r="J39" s="250"/>
      <c r="K39" s="250"/>
      <c r="L39" s="250"/>
      <c r="M39" s="251"/>
      <c r="N39" s="250"/>
      <c r="O39" s="267"/>
      <c r="P39" s="268"/>
      <c r="Q39" s="269"/>
      <c r="T39" s="59"/>
    </row>
    <row r="40" spans="1:20" ht="12.75">
      <c r="A40" s="243"/>
      <c r="B40" s="244"/>
      <c r="C40" s="245"/>
      <c r="D40" s="245"/>
      <c r="E40" s="246"/>
      <c r="F40" s="247"/>
      <c r="G40" s="248"/>
      <c r="H40" s="249"/>
      <c r="I40" s="249"/>
      <c r="J40" s="250"/>
      <c r="K40" s="250"/>
      <c r="L40" s="250"/>
      <c r="M40" s="251"/>
      <c r="N40" s="250"/>
      <c r="O40" s="267"/>
      <c r="P40" s="268"/>
      <c r="Q40" s="269"/>
      <c r="T40" s="59"/>
    </row>
    <row r="41" spans="1:20" ht="12.75">
      <c r="A41" s="243"/>
      <c r="B41" s="244"/>
      <c r="C41" s="245"/>
      <c r="D41" s="245"/>
      <c r="E41" s="246"/>
      <c r="F41" s="247"/>
      <c r="G41" s="248"/>
      <c r="H41" s="249"/>
      <c r="I41" s="249"/>
      <c r="J41" s="250"/>
      <c r="K41" s="250"/>
      <c r="L41" s="250"/>
      <c r="M41" s="251"/>
      <c r="N41" s="250"/>
      <c r="O41" s="267"/>
      <c r="P41" s="268"/>
      <c r="Q41" s="269"/>
      <c r="T41" s="59"/>
    </row>
    <row r="42" spans="1:20" ht="12.75">
      <c r="A42" s="243"/>
      <c r="B42" s="251"/>
      <c r="C42" s="250"/>
      <c r="D42" s="250"/>
      <c r="E42" s="253"/>
      <c r="F42" s="254"/>
      <c r="G42" s="255"/>
      <c r="H42" s="249"/>
      <c r="I42" s="249"/>
      <c r="J42" s="250"/>
      <c r="K42" s="250"/>
      <c r="L42" s="250"/>
      <c r="M42" s="251"/>
      <c r="N42" s="250"/>
      <c r="O42" s="267"/>
      <c r="P42" s="268"/>
      <c r="Q42" s="269"/>
      <c r="T42" s="59"/>
    </row>
    <row r="43" spans="1:20" ht="12.75">
      <c r="A43" s="243"/>
      <c r="B43" s="244"/>
      <c r="C43" s="245"/>
      <c r="D43" s="245"/>
      <c r="E43" s="246"/>
      <c r="F43" s="247"/>
      <c r="G43" s="248"/>
      <c r="H43" s="249"/>
      <c r="I43" s="249"/>
      <c r="J43" s="250"/>
      <c r="K43" s="250"/>
      <c r="L43" s="250"/>
      <c r="M43" s="251"/>
      <c r="N43" s="250"/>
      <c r="O43" s="267"/>
      <c r="P43" s="268"/>
      <c r="Q43" s="269"/>
      <c r="T43" s="59"/>
    </row>
    <row r="44" spans="1:20" ht="12.75">
      <c r="A44" s="243"/>
      <c r="B44" s="271"/>
      <c r="C44" s="272"/>
      <c r="D44" s="272"/>
      <c r="E44" s="264"/>
      <c r="F44" s="265"/>
      <c r="G44" s="266"/>
      <c r="H44" s="249"/>
      <c r="I44" s="249"/>
      <c r="J44" s="250"/>
      <c r="K44" s="250"/>
      <c r="L44" s="250"/>
      <c r="M44" s="257"/>
      <c r="N44" s="250"/>
      <c r="O44" s="251"/>
      <c r="P44" s="250"/>
      <c r="Q44" s="252"/>
      <c r="T44" s="59"/>
    </row>
    <row r="45" spans="1:20" ht="12.75">
      <c r="A45" s="243"/>
      <c r="B45" s="244"/>
      <c r="C45" s="245"/>
      <c r="D45" s="245"/>
      <c r="E45" s="246"/>
      <c r="F45" s="247"/>
      <c r="G45" s="248"/>
      <c r="H45" s="249"/>
      <c r="I45" s="249"/>
      <c r="J45" s="250"/>
      <c r="K45" s="250"/>
      <c r="L45" s="250"/>
      <c r="M45" s="251"/>
      <c r="N45" s="250"/>
      <c r="O45" s="267"/>
      <c r="P45" s="268"/>
      <c r="Q45" s="269"/>
      <c r="T45" s="59"/>
    </row>
    <row r="46" spans="1:20" ht="12.75">
      <c r="A46" s="243"/>
      <c r="B46" s="271"/>
      <c r="C46" s="272"/>
      <c r="D46" s="272"/>
      <c r="E46" s="264"/>
      <c r="F46" s="265"/>
      <c r="G46" s="266"/>
      <c r="H46" s="249"/>
      <c r="I46" s="249"/>
      <c r="J46" s="250"/>
      <c r="K46" s="250"/>
      <c r="L46" s="250"/>
      <c r="M46" s="257"/>
      <c r="N46" s="250"/>
      <c r="O46" s="267"/>
      <c r="P46" s="268"/>
      <c r="Q46" s="269"/>
      <c r="T46" s="59"/>
    </row>
    <row r="47" spans="1:20" ht="12.75">
      <c r="A47" s="243"/>
      <c r="B47" s="271"/>
      <c r="C47" s="272"/>
      <c r="D47" s="272"/>
      <c r="E47" s="264"/>
      <c r="F47" s="265"/>
      <c r="G47" s="266"/>
      <c r="H47" s="249"/>
      <c r="I47" s="249"/>
      <c r="J47" s="250"/>
      <c r="K47" s="250"/>
      <c r="L47" s="250"/>
      <c r="M47" s="257"/>
      <c r="N47" s="250"/>
      <c r="O47" s="251"/>
      <c r="P47" s="268"/>
      <c r="Q47" s="269"/>
      <c r="T47" s="59"/>
    </row>
    <row r="48" spans="1:20" ht="12.75">
      <c r="A48" s="243"/>
      <c r="B48" s="244"/>
      <c r="C48" s="245"/>
      <c r="D48" s="245"/>
      <c r="E48" s="246"/>
      <c r="F48" s="247"/>
      <c r="G48" s="248"/>
      <c r="H48" s="249"/>
      <c r="I48" s="249"/>
      <c r="J48" s="250"/>
      <c r="K48" s="250"/>
      <c r="L48" s="250"/>
      <c r="M48" s="251"/>
      <c r="N48" s="250"/>
      <c r="O48" s="267"/>
      <c r="P48" s="268"/>
      <c r="Q48" s="269"/>
      <c r="T48" s="59"/>
    </row>
    <row r="49" spans="1:20" ht="12.75">
      <c r="A49" s="243"/>
      <c r="B49" s="244"/>
      <c r="C49" s="245"/>
      <c r="D49" s="245"/>
      <c r="E49" s="246"/>
      <c r="F49" s="247"/>
      <c r="G49" s="248"/>
      <c r="H49" s="249"/>
      <c r="I49" s="249"/>
      <c r="J49" s="250"/>
      <c r="K49" s="250"/>
      <c r="L49" s="250"/>
      <c r="M49" s="251"/>
      <c r="N49" s="250"/>
      <c r="O49" s="267"/>
      <c r="P49" s="268"/>
      <c r="Q49" s="269"/>
      <c r="T49" s="59"/>
    </row>
    <row r="50" spans="1:20" ht="12.75">
      <c r="A50" s="243"/>
      <c r="B50" s="244"/>
      <c r="C50" s="245"/>
      <c r="D50" s="245"/>
      <c r="E50" s="246"/>
      <c r="F50" s="247"/>
      <c r="G50" s="248"/>
      <c r="H50" s="249"/>
      <c r="I50" s="249"/>
      <c r="J50" s="250"/>
      <c r="K50" s="250"/>
      <c r="L50" s="250"/>
      <c r="M50" s="251"/>
      <c r="N50" s="250"/>
      <c r="O50" s="267"/>
      <c r="P50" s="268"/>
      <c r="Q50" s="269"/>
      <c r="T50" s="59"/>
    </row>
    <row r="51" spans="1:20" ht="12.75">
      <c r="A51" s="243"/>
      <c r="B51" s="271"/>
      <c r="C51" s="272"/>
      <c r="D51" s="272"/>
      <c r="E51" s="264"/>
      <c r="F51" s="265"/>
      <c r="G51" s="266"/>
      <c r="H51" s="249"/>
      <c r="I51" s="249"/>
      <c r="J51" s="250"/>
      <c r="K51" s="250"/>
      <c r="L51" s="250"/>
      <c r="M51" s="257"/>
      <c r="N51" s="250"/>
      <c r="O51" s="267"/>
      <c r="P51" s="268"/>
      <c r="Q51" s="269"/>
      <c r="T51" s="59"/>
    </row>
    <row r="52" spans="1:20" ht="12.75">
      <c r="A52" s="243"/>
      <c r="B52" s="271"/>
      <c r="C52" s="272"/>
      <c r="D52" s="272"/>
      <c r="E52" s="264"/>
      <c r="F52" s="265"/>
      <c r="G52" s="266"/>
      <c r="H52" s="249"/>
      <c r="I52" s="249"/>
      <c r="J52" s="250"/>
      <c r="K52" s="250"/>
      <c r="L52" s="250"/>
      <c r="M52" s="257"/>
      <c r="N52" s="250"/>
      <c r="O52" s="251"/>
      <c r="P52" s="268"/>
      <c r="Q52" s="269"/>
      <c r="T52" s="59"/>
    </row>
    <row r="53" spans="1:20" ht="12.75">
      <c r="A53" s="243"/>
      <c r="B53" s="251"/>
      <c r="C53" s="250"/>
      <c r="D53" s="250"/>
      <c r="E53" s="253"/>
      <c r="F53" s="254"/>
      <c r="G53" s="255"/>
      <c r="H53" s="249"/>
      <c r="I53" s="249"/>
      <c r="J53" s="250"/>
      <c r="K53" s="250"/>
      <c r="L53" s="250"/>
      <c r="M53" s="251"/>
      <c r="N53" s="250"/>
      <c r="O53" s="267"/>
      <c r="P53" s="268"/>
      <c r="Q53" s="269"/>
      <c r="T53" s="59"/>
    </row>
    <row r="54" spans="1:20" ht="12.75">
      <c r="A54" s="243"/>
      <c r="B54" s="251"/>
      <c r="C54" s="250"/>
      <c r="D54" s="250"/>
      <c r="E54" s="253"/>
      <c r="F54" s="254"/>
      <c r="G54" s="255"/>
      <c r="H54" s="249"/>
      <c r="I54" s="249"/>
      <c r="J54" s="250"/>
      <c r="K54" s="250"/>
      <c r="L54" s="250"/>
      <c r="M54" s="251"/>
      <c r="N54" s="250"/>
      <c r="O54" s="267"/>
      <c r="P54" s="268"/>
      <c r="Q54" s="269"/>
      <c r="T54" s="59"/>
    </row>
    <row r="55" spans="1:20" ht="12.75">
      <c r="A55" s="243"/>
      <c r="B55" s="271"/>
      <c r="C55" s="272"/>
      <c r="D55" s="272"/>
      <c r="E55" s="264"/>
      <c r="F55" s="265"/>
      <c r="G55" s="266"/>
      <c r="H55" s="249"/>
      <c r="I55" s="249"/>
      <c r="J55" s="250"/>
      <c r="K55" s="250"/>
      <c r="L55" s="250"/>
      <c r="M55" s="257"/>
      <c r="N55" s="250"/>
      <c r="O55" s="267"/>
      <c r="P55" s="268"/>
      <c r="Q55" s="269"/>
      <c r="T55" s="59"/>
    </row>
    <row r="56" spans="1:20" ht="12.75">
      <c r="A56" s="243"/>
      <c r="B56" s="271"/>
      <c r="C56" s="272"/>
      <c r="D56" s="272"/>
      <c r="E56" s="264"/>
      <c r="F56" s="265"/>
      <c r="G56" s="266"/>
      <c r="H56" s="249"/>
      <c r="I56" s="249"/>
      <c r="J56" s="250"/>
      <c r="K56" s="250"/>
      <c r="L56" s="250"/>
      <c r="M56" s="257"/>
      <c r="N56" s="250"/>
      <c r="O56" s="267"/>
      <c r="P56" s="268"/>
      <c r="Q56" s="269"/>
      <c r="T56" s="59"/>
    </row>
    <row r="57" spans="1:20" ht="12.75">
      <c r="A57" s="243"/>
      <c r="B57" s="271"/>
      <c r="C57" s="272"/>
      <c r="D57" s="272"/>
      <c r="E57" s="264"/>
      <c r="F57" s="265"/>
      <c r="G57" s="266"/>
      <c r="H57" s="249"/>
      <c r="I57" s="249"/>
      <c r="J57" s="250"/>
      <c r="K57" s="250"/>
      <c r="L57" s="250"/>
      <c r="M57" s="257"/>
      <c r="N57" s="250"/>
      <c r="O57" s="267"/>
      <c r="P57" s="268"/>
      <c r="Q57" s="269"/>
      <c r="T57" s="59"/>
    </row>
    <row r="58" spans="1:20" ht="12.75">
      <c r="A58" s="243"/>
      <c r="B58" s="271"/>
      <c r="C58" s="272"/>
      <c r="D58" s="272"/>
      <c r="E58" s="264"/>
      <c r="F58" s="265"/>
      <c r="G58" s="266"/>
      <c r="H58" s="249"/>
      <c r="I58" s="249"/>
      <c r="J58" s="250"/>
      <c r="K58" s="250"/>
      <c r="L58" s="250"/>
      <c r="M58" s="257"/>
      <c r="N58" s="250"/>
      <c r="O58" s="267"/>
      <c r="P58" s="268"/>
      <c r="Q58" s="269"/>
      <c r="T58" s="59"/>
    </row>
    <row r="59" spans="1:20" ht="12.75">
      <c r="A59" s="243"/>
      <c r="B59" s="271"/>
      <c r="C59" s="272"/>
      <c r="D59" s="272"/>
      <c r="E59" s="264"/>
      <c r="F59" s="265"/>
      <c r="G59" s="266"/>
      <c r="H59" s="249"/>
      <c r="I59" s="249"/>
      <c r="J59" s="250"/>
      <c r="K59" s="250"/>
      <c r="L59" s="250"/>
      <c r="M59" s="257"/>
      <c r="N59" s="250"/>
      <c r="O59" s="267"/>
      <c r="P59" s="268"/>
      <c r="Q59" s="269"/>
      <c r="T59" s="59"/>
    </row>
    <row r="60" spans="1:20" ht="12.75">
      <c r="A60" s="243"/>
      <c r="B60" s="251"/>
      <c r="C60" s="250"/>
      <c r="D60" s="250"/>
      <c r="E60" s="253"/>
      <c r="F60" s="254"/>
      <c r="G60" s="255"/>
      <c r="H60" s="249"/>
      <c r="I60" s="249"/>
      <c r="J60" s="250"/>
      <c r="K60" s="250"/>
      <c r="L60" s="250"/>
      <c r="M60" s="251"/>
      <c r="N60" s="250"/>
      <c r="O60" s="267"/>
      <c r="P60" s="268"/>
      <c r="Q60" s="269"/>
      <c r="T60" s="59"/>
    </row>
    <row r="61" spans="1:20" ht="12.75">
      <c r="A61" s="243"/>
      <c r="B61" s="251"/>
      <c r="C61" s="250"/>
      <c r="D61" s="250"/>
      <c r="E61" s="246"/>
      <c r="F61" s="254"/>
      <c r="G61" s="255"/>
      <c r="H61" s="249"/>
      <c r="I61" s="249"/>
      <c r="J61" s="250"/>
      <c r="K61" s="250"/>
      <c r="L61" s="250"/>
      <c r="M61" s="251"/>
      <c r="N61" s="250"/>
      <c r="O61" s="267"/>
      <c r="P61" s="268"/>
      <c r="Q61" s="269"/>
      <c r="T61" s="59"/>
    </row>
    <row r="62" spans="1:20" ht="12.75">
      <c r="A62" s="243"/>
      <c r="B62" s="251"/>
      <c r="C62" s="250"/>
      <c r="D62" s="250"/>
      <c r="E62" s="253"/>
      <c r="F62" s="254"/>
      <c r="G62" s="255"/>
      <c r="H62" s="249"/>
      <c r="I62" s="249"/>
      <c r="J62" s="250"/>
      <c r="K62" s="250"/>
      <c r="L62" s="250"/>
      <c r="M62" s="251"/>
      <c r="N62" s="250"/>
      <c r="O62" s="251"/>
      <c r="P62" s="268"/>
      <c r="Q62" s="269"/>
      <c r="T62" s="59"/>
    </row>
    <row r="63" spans="1:20" ht="12.75">
      <c r="A63" s="243"/>
      <c r="B63" s="251"/>
      <c r="C63" s="250"/>
      <c r="D63" s="258"/>
      <c r="E63" s="246"/>
      <c r="F63" s="273"/>
      <c r="G63" s="274"/>
      <c r="H63" s="249"/>
      <c r="I63" s="249"/>
      <c r="J63" s="250"/>
      <c r="K63" s="250"/>
      <c r="L63" s="250"/>
      <c r="M63" s="251"/>
      <c r="N63" s="250"/>
      <c r="O63" s="267"/>
      <c r="P63" s="268"/>
      <c r="Q63" s="269"/>
      <c r="T63" s="59"/>
    </row>
    <row r="64" spans="1:20" ht="12.75">
      <c r="A64" s="243"/>
      <c r="B64" s="257"/>
      <c r="C64" s="258"/>
      <c r="D64" s="258"/>
      <c r="E64" s="275"/>
      <c r="F64" s="273"/>
      <c r="G64" s="274"/>
      <c r="H64" s="249"/>
      <c r="I64" s="249"/>
      <c r="J64" s="250"/>
      <c r="K64" s="250"/>
      <c r="L64" s="250"/>
      <c r="M64" s="257"/>
      <c r="N64" s="250"/>
      <c r="O64" s="267"/>
      <c r="P64" s="268"/>
      <c r="Q64" s="269"/>
      <c r="T64" s="59"/>
    </row>
    <row r="65" spans="1:20" ht="12.75">
      <c r="A65" s="243"/>
      <c r="B65" s="257"/>
      <c r="C65" s="258"/>
      <c r="D65" s="258"/>
      <c r="E65" s="275"/>
      <c r="F65" s="273"/>
      <c r="G65" s="274"/>
      <c r="H65" s="249"/>
      <c r="I65" s="249"/>
      <c r="J65" s="250"/>
      <c r="K65" s="250"/>
      <c r="L65" s="250"/>
      <c r="M65" s="257"/>
      <c r="N65" s="250"/>
      <c r="O65" s="267"/>
      <c r="P65" s="268"/>
      <c r="Q65" s="269"/>
      <c r="T65" s="59"/>
    </row>
    <row r="66" spans="1:20" ht="12.75">
      <c r="A66" s="243"/>
      <c r="B66" s="244"/>
      <c r="C66" s="245"/>
      <c r="D66" s="250"/>
      <c r="E66" s="253"/>
      <c r="F66" s="254"/>
      <c r="G66" s="255"/>
      <c r="H66" s="249"/>
      <c r="I66" s="249"/>
      <c r="J66" s="250"/>
      <c r="K66" s="250"/>
      <c r="L66" s="250"/>
      <c r="M66" s="251"/>
      <c r="N66" s="250"/>
      <c r="O66" s="267"/>
      <c r="P66" s="268"/>
      <c r="Q66" s="269"/>
      <c r="T66" s="59"/>
    </row>
    <row r="67" spans="1:20" ht="12.75">
      <c r="A67" s="243"/>
      <c r="B67" s="251"/>
      <c r="C67" s="250"/>
      <c r="D67" s="250"/>
      <c r="E67" s="253"/>
      <c r="F67" s="254"/>
      <c r="G67" s="276"/>
      <c r="H67" s="249"/>
      <c r="I67" s="249"/>
      <c r="J67" s="250"/>
      <c r="K67" s="250"/>
      <c r="L67" s="250"/>
      <c r="M67" s="251"/>
      <c r="N67" s="250"/>
      <c r="O67" s="267"/>
      <c r="P67" s="268"/>
      <c r="Q67" s="269"/>
      <c r="T67" s="59"/>
    </row>
    <row r="68" spans="1:20" ht="12.75">
      <c r="A68" s="243"/>
      <c r="B68" s="251"/>
      <c r="C68" s="250"/>
      <c r="D68" s="250"/>
      <c r="E68" s="253"/>
      <c r="F68" s="254"/>
      <c r="G68" s="276"/>
      <c r="H68" s="249"/>
      <c r="I68" s="249"/>
      <c r="J68" s="250"/>
      <c r="K68" s="250"/>
      <c r="L68" s="250"/>
      <c r="M68" s="251"/>
      <c r="N68" s="250"/>
      <c r="O68" s="267"/>
      <c r="P68" s="268"/>
      <c r="Q68" s="269"/>
      <c r="T68" s="59"/>
    </row>
    <row r="69" spans="1:20" ht="12.75">
      <c r="A69" s="243"/>
      <c r="B69" s="251"/>
      <c r="C69" s="250"/>
      <c r="D69" s="250"/>
      <c r="E69" s="253"/>
      <c r="F69" s="254"/>
      <c r="G69" s="277"/>
      <c r="H69" s="249"/>
      <c r="I69" s="249"/>
      <c r="J69" s="250"/>
      <c r="K69" s="250"/>
      <c r="L69" s="250"/>
      <c r="M69" s="251"/>
      <c r="N69" s="250"/>
      <c r="O69" s="267"/>
      <c r="P69" s="268"/>
      <c r="Q69" s="269"/>
      <c r="T69" s="59"/>
    </row>
    <row r="70" spans="1:20" ht="12.75">
      <c r="A70" s="243"/>
      <c r="B70" s="271"/>
      <c r="C70" s="272"/>
      <c r="D70" s="272"/>
      <c r="E70" s="264"/>
      <c r="F70" s="265"/>
      <c r="G70" s="266"/>
      <c r="H70" s="249"/>
      <c r="I70" s="249"/>
      <c r="J70" s="250"/>
      <c r="K70" s="250"/>
      <c r="L70" s="250"/>
      <c r="M70" s="257"/>
      <c r="N70" s="250"/>
      <c r="O70" s="267"/>
      <c r="P70" s="268"/>
      <c r="Q70" s="269"/>
      <c r="T70" s="59"/>
    </row>
    <row r="71" spans="1:20" ht="12.75">
      <c r="A71" s="243"/>
      <c r="B71" s="251"/>
      <c r="C71" s="250"/>
      <c r="D71" s="250"/>
      <c r="E71" s="253"/>
      <c r="F71" s="254"/>
      <c r="G71" s="255"/>
      <c r="H71" s="249"/>
      <c r="I71" s="249"/>
      <c r="J71" s="250"/>
      <c r="K71" s="250"/>
      <c r="L71" s="250"/>
      <c r="M71" s="251"/>
      <c r="N71" s="250"/>
      <c r="O71" s="267"/>
      <c r="P71" s="268"/>
      <c r="Q71" s="269"/>
      <c r="T71" s="59"/>
    </row>
    <row r="72" spans="1:20" ht="12.75">
      <c r="A72" s="243"/>
      <c r="B72" s="251"/>
      <c r="C72" s="250"/>
      <c r="D72" s="250"/>
      <c r="E72" s="253"/>
      <c r="F72" s="254"/>
      <c r="G72" s="255"/>
      <c r="H72" s="249"/>
      <c r="I72" s="249"/>
      <c r="J72" s="250"/>
      <c r="K72" s="250"/>
      <c r="L72" s="250"/>
      <c r="M72" s="251"/>
      <c r="N72" s="250"/>
      <c r="O72" s="267"/>
      <c r="P72" s="268"/>
      <c r="Q72" s="269"/>
      <c r="T72" s="59"/>
    </row>
    <row r="73" spans="1:20" ht="12.75">
      <c r="A73" s="243"/>
      <c r="B73" s="251"/>
      <c r="C73" s="250"/>
      <c r="D73" s="250"/>
      <c r="E73" s="253"/>
      <c r="F73" s="254"/>
      <c r="G73" s="255"/>
      <c r="H73" s="249"/>
      <c r="I73" s="249"/>
      <c r="J73" s="250"/>
      <c r="K73" s="250"/>
      <c r="L73" s="250"/>
      <c r="M73" s="251"/>
      <c r="N73" s="250"/>
      <c r="O73" s="267"/>
      <c r="P73" s="268"/>
      <c r="Q73" s="269"/>
      <c r="T73" s="59"/>
    </row>
    <row r="74" spans="1:20" ht="12.75">
      <c r="A74" s="243"/>
      <c r="B74" s="251"/>
      <c r="C74" s="250"/>
      <c r="D74" s="250"/>
      <c r="E74" s="246"/>
      <c r="F74" s="254"/>
      <c r="G74" s="255"/>
      <c r="H74" s="249"/>
      <c r="I74" s="249"/>
      <c r="J74" s="250"/>
      <c r="K74" s="250"/>
      <c r="L74" s="250"/>
      <c r="M74" s="251"/>
      <c r="N74" s="250"/>
      <c r="O74" s="267"/>
      <c r="P74" s="268"/>
      <c r="Q74" s="269"/>
      <c r="T74" s="59"/>
    </row>
    <row r="75" spans="1:20" ht="12.75">
      <c r="A75" s="243"/>
      <c r="B75" s="244"/>
      <c r="C75" s="245"/>
      <c r="D75" s="245"/>
      <c r="E75" s="253"/>
      <c r="F75" s="254"/>
      <c r="G75" s="255"/>
      <c r="H75" s="249"/>
      <c r="I75" s="249"/>
      <c r="J75" s="250"/>
      <c r="K75" s="250"/>
      <c r="L75" s="250"/>
      <c r="M75" s="251"/>
      <c r="N75" s="250"/>
      <c r="O75" s="267"/>
      <c r="P75" s="268"/>
      <c r="Q75" s="269"/>
      <c r="T75" s="59"/>
    </row>
    <row r="76" spans="1:20" ht="12.75">
      <c r="A76" s="243"/>
      <c r="B76" s="251"/>
      <c r="C76" s="250"/>
      <c r="D76" s="250"/>
      <c r="E76" s="253"/>
      <c r="F76" s="254"/>
      <c r="G76" s="255"/>
      <c r="H76" s="249"/>
      <c r="I76" s="249"/>
      <c r="J76" s="250"/>
      <c r="K76" s="250"/>
      <c r="L76" s="250"/>
      <c r="M76" s="251"/>
      <c r="N76" s="250"/>
      <c r="O76" s="267"/>
      <c r="P76" s="268"/>
      <c r="Q76" s="269"/>
      <c r="T76" s="59"/>
    </row>
    <row r="77" spans="1:20" ht="12.75">
      <c r="A77" s="243"/>
      <c r="B77" s="251"/>
      <c r="C77" s="250"/>
      <c r="D77" s="250"/>
      <c r="E77" s="253"/>
      <c r="F77" s="254"/>
      <c r="G77" s="277"/>
      <c r="H77" s="249"/>
      <c r="I77" s="249"/>
      <c r="J77" s="250"/>
      <c r="K77" s="250"/>
      <c r="L77" s="250"/>
      <c r="M77" s="251"/>
      <c r="N77" s="250"/>
      <c r="O77" s="267"/>
      <c r="P77" s="268"/>
      <c r="Q77" s="269"/>
      <c r="T77" s="59"/>
    </row>
    <row r="78" spans="1:20" ht="12.75">
      <c r="A78" s="243"/>
      <c r="B78" s="251"/>
      <c r="C78" s="250"/>
      <c r="D78" s="250"/>
      <c r="E78" s="253"/>
      <c r="F78" s="254"/>
      <c r="G78" s="255"/>
      <c r="H78" s="249"/>
      <c r="I78" s="249"/>
      <c r="J78" s="250"/>
      <c r="K78" s="250"/>
      <c r="L78" s="250"/>
      <c r="M78" s="251"/>
      <c r="N78" s="250"/>
      <c r="O78" s="267"/>
      <c r="P78" s="268"/>
      <c r="Q78" s="269"/>
      <c r="T78" s="59"/>
    </row>
    <row r="79" spans="1:20" ht="12.75">
      <c r="A79" s="243"/>
      <c r="B79" s="251"/>
      <c r="C79" s="250"/>
      <c r="D79" s="250"/>
      <c r="E79" s="253"/>
      <c r="F79" s="254"/>
      <c r="G79" s="255"/>
      <c r="H79" s="249"/>
      <c r="I79" s="249"/>
      <c r="J79" s="250"/>
      <c r="K79" s="250"/>
      <c r="L79" s="250"/>
      <c r="M79" s="251"/>
      <c r="N79" s="250"/>
      <c r="O79" s="267"/>
      <c r="P79" s="268"/>
      <c r="Q79" s="269"/>
      <c r="T79" s="59"/>
    </row>
    <row r="80" spans="1:20" ht="12.75">
      <c r="A80" s="243"/>
      <c r="B80" s="251"/>
      <c r="C80" s="250"/>
      <c r="D80" s="250"/>
      <c r="E80" s="253"/>
      <c r="F80" s="254"/>
      <c r="G80" s="255"/>
      <c r="H80" s="249"/>
      <c r="I80" s="249"/>
      <c r="J80" s="250"/>
      <c r="K80" s="250"/>
      <c r="L80" s="250"/>
      <c r="M80" s="251"/>
      <c r="N80" s="250"/>
      <c r="O80" s="267"/>
      <c r="P80" s="268"/>
      <c r="Q80" s="269"/>
      <c r="T80" s="59"/>
    </row>
    <row r="81" spans="1:20" ht="12.75">
      <c r="A81" s="243"/>
      <c r="B81" s="251"/>
      <c r="C81" s="245"/>
      <c r="D81" s="250"/>
      <c r="E81" s="253"/>
      <c r="F81" s="254"/>
      <c r="G81" s="255"/>
      <c r="H81" s="249"/>
      <c r="I81" s="249"/>
      <c r="J81" s="250"/>
      <c r="K81" s="250"/>
      <c r="L81" s="250"/>
      <c r="M81" s="251"/>
      <c r="N81" s="250"/>
      <c r="O81" s="267"/>
      <c r="P81" s="268"/>
      <c r="Q81" s="269"/>
      <c r="T81" s="59"/>
    </row>
    <row r="82" spans="1:20" ht="12.75">
      <c r="A82" s="243"/>
      <c r="B82" s="251"/>
      <c r="C82" s="245"/>
      <c r="D82" s="250"/>
      <c r="E82" s="253"/>
      <c r="F82" s="254"/>
      <c r="G82" s="255"/>
      <c r="H82" s="249"/>
      <c r="I82" s="249"/>
      <c r="J82" s="250"/>
      <c r="K82" s="250"/>
      <c r="L82" s="250"/>
      <c r="M82" s="251"/>
      <c r="N82" s="250"/>
      <c r="O82" s="267"/>
      <c r="P82" s="268"/>
      <c r="Q82" s="269"/>
      <c r="T82" s="59"/>
    </row>
    <row r="83" spans="1:20" ht="12.75">
      <c r="A83" s="243"/>
      <c r="B83" s="251"/>
      <c r="C83" s="250"/>
      <c r="D83" s="250"/>
      <c r="E83" s="253"/>
      <c r="F83" s="254"/>
      <c r="G83" s="255"/>
      <c r="H83" s="249"/>
      <c r="I83" s="249"/>
      <c r="J83" s="250"/>
      <c r="K83" s="250"/>
      <c r="L83" s="250"/>
      <c r="M83" s="251"/>
      <c r="N83" s="250"/>
      <c r="O83" s="267"/>
      <c r="P83" s="268"/>
      <c r="Q83" s="269"/>
      <c r="T83" s="59"/>
    </row>
    <row r="84" spans="1:20" ht="12.75">
      <c r="A84" s="243"/>
      <c r="B84" s="251"/>
      <c r="C84" s="250"/>
      <c r="D84" s="250"/>
      <c r="E84" s="253"/>
      <c r="F84" s="254"/>
      <c r="G84" s="255"/>
      <c r="H84" s="249"/>
      <c r="I84" s="249"/>
      <c r="J84" s="250"/>
      <c r="K84" s="250"/>
      <c r="L84" s="250"/>
      <c r="M84" s="251"/>
      <c r="N84" s="250"/>
      <c r="O84" s="267"/>
      <c r="P84" s="268"/>
      <c r="Q84" s="269"/>
      <c r="T84" s="59"/>
    </row>
    <row r="85" spans="1:20" ht="12.75">
      <c r="A85" s="243"/>
      <c r="B85" s="251"/>
      <c r="C85" s="250"/>
      <c r="D85" s="250"/>
      <c r="E85" s="253"/>
      <c r="F85" s="254"/>
      <c r="G85" s="255"/>
      <c r="H85" s="249"/>
      <c r="I85" s="249"/>
      <c r="J85" s="250"/>
      <c r="K85" s="250"/>
      <c r="L85" s="250"/>
      <c r="M85" s="251"/>
      <c r="N85" s="250"/>
      <c r="O85" s="267"/>
      <c r="P85" s="268"/>
      <c r="Q85" s="269"/>
      <c r="T85" s="59"/>
    </row>
    <row r="86" spans="1:20" ht="12.75">
      <c r="A86" s="243"/>
      <c r="B86" s="251"/>
      <c r="C86" s="250"/>
      <c r="D86" s="250"/>
      <c r="E86" s="253"/>
      <c r="F86" s="254"/>
      <c r="G86" s="255"/>
      <c r="H86" s="249"/>
      <c r="I86" s="249"/>
      <c r="J86" s="250"/>
      <c r="K86" s="250"/>
      <c r="L86" s="250"/>
      <c r="M86" s="251"/>
      <c r="N86" s="250"/>
      <c r="O86" s="267"/>
      <c r="P86" s="268"/>
      <c r="Q86" s="269"/>
      <c r="T86" s="59"/>
    </row>
    <row r="87" spans="1:20" ht="12.75">
      <c r="A87" s="243"/>
      <c r="B87" s="251"/>
      <c r="C87" s="250"/>
      <c r="D87" s="250"/>
      <c r="E87" s="253"/>
      <c r="F87" s="254"/>
      <c r="G87" s="255"/>
      <c r="H87" s="249"/>
      <c r="I87" s="249"/>
      <c r="J87" s="250"/>
      <c r="K87" s="250"/>
      <c r="L87" s="250"/>
      <c r="M87" s="251"/>
      <c r="N87" s="250"/>
      <c r="O87" s="267"/>
      <c r="P87" s="268"/>
      <c r="Q87" s="269"/>
      <c r="T87" s="59"/>
    </row>
    <row r="88" spans="1:20" ht="12.75">
      <c r="A88" s="243"/>
      <c r="B88" s="251"/>
      <c r="C88" s="250"/>
      <c r="D88" s="250"/>
      <c r="E88" s="253"/>
      <c r="F88" s="254"/>
      <c r="G88" s="255"/>
      <c r="H88" s="249"/>
      <c r="I88" s="249"/>
      <c r="J88" s="250"/>
      <c r="K88" s="250"/>
      <c r="L88" s="250"/>
      <c r="M88" s="251"/>
      <c r="N88" s="250"/>
      <c r="O88" s="267"/>
      <c r="P88" s="268"/>
      <c r="Q88" s="269"/>
      <c r="T88" s="59"/>
    </row>
    <row r="89" spans="1:20" ht="12.75">
      <c r="A89" s="243"/>
      <c r="B89" s="251"/>
      <c r="C89" s="250"/>
      <c r="D89" s="250"/>
      <c r="E89" s="246"/>
      <c r="F89" s="254"/>
      <c r="G89" s="255"/>
      <c r="H89" s="249"/>
      <c r="I89" s="249"/>
      <c r="J89" s="250"/>
      <c r="K89" s="250"/>
      <c r="L89" s="250"/>
      <c r="M89" s="251"/>
      <c r="N89" s="250"/>
      <c r="O89" s="267"/>
      <c r="P89" s="268"/>
      <c r="Q89" s="269"/>
      <c r="T89" s="59"/>
    </row>
    <row r="90" spans="1:20" ht="12.75">
      <c r="A90" s="243"/>
      <c r="B90" s="251"/>
      <c r="C90" s="250"/>
      <c r="D90" s="250"/>
      <c r="E90" s="253"/>
      <c r="F90" s="254"/>
      <c r="G90" s="255"/>
      <c r="H90" s="249"/>
      <c r="I90" s="278"/>
      <c r="J90" s="250"/>
      <c r="K90" s="250"/>
      <c r="L90" s="250"/>
      <c r="M90" s="251"/>
      <c r="N90" s="250"/>
      <c r="O90" s="267"/>
      <c r="P90" s="268"/>
      <c r="Q90" s="269"/>
      <c r="T90" s="59"/>
    </row>
    <row r="91" spans="1:20" ht="12.75">
      <c r="A91" s="243"/>
      <c r="B91" s="251"/>
      <c r="C91" s="250"/>
      <c r="D91" s="250"/>
      <c r="E91" s="253"/>
      <c r="F91" s="254"/>
      <c r="G91" s="255"/>
      <c r="H91" s="249"/>
      <c r="I91" s="278"/>
      <c r="J91" s="250"/>
      <c r="K91" s="250"/>
      <c r="L91" s="250"/>
      <c r="M91" s="251"/>
      <c r="N91" s="250"/>
      <c r="O91" s="267"/>
      <c r="P91" s="268"/>
      <c r="Q91" s="269"/>
      <c r="T91" s="59"/>
    </row>
    <row r="92" spans="1:20" ht="12.75">
      <c r="A92" s="243"/>
      <c r="B92" s="251"/>
      <c r="C92" s="250"/>
      <c r="D92" s="250"/>
      <c r="E92" s="253"/>
      <c r="F92" s="254"/>
      <c r="G92" s="276"/>
      <c r="H92" s="249"/>
      <c r="I92" s="249"/>
      <c r="J92" s="250"/>
      <c r="K92" s="250"/>
      <c r="L92" s="250"/>
      <c r="M92" s="251"/>
      <c r="N92" s="250"/>
      <c r="O92" s="267"/>
      <c r="P92" s="268"/>
      <c r="Q92" s="269"/>
      <c r="T92" s="59"/>
    </row>
    <row r="93" spans="1:20" ht="12.75">
      <c r="A93" s="243"/>
      <c r="B93" s="251"/>
      <c r="C93" s="250"/>
      <c r="D93" s="250"/>
      <c r="E93" s="253"/>
      <c r="F93" s="254"/>
      <c r="G93" s="276"/>
      <c r="H93" s="249"/>
      <c r="I93" s="249"/>
      <c r="J93" s="250"/>
      <c r="K93" s="250"/>
      <c r="L93" s="250"/>
      <c r="M93" s="251"/>
      <c r="N93" s="250"/>
      <c r="O93" s="267"/>
      <c r="P93" s="268"/>
      <c r="Q93" s="269"/>
      <c r="T93" s="59"/>
    </row>
    <row r="94" spans="1:20" ht="12.75">
      <c r="A94" s="243"/>
      <c r="B94" s="251"/>
      <c r="C94" s="250"/>
      <c r="D94" s="250"/>
      <c r="E94" s="253"/>
      <c r="F94" s="254"/>
      <c r="G94" s="276"/>
      <c r="H94" s="249"/>
      <c r="I94" s="249"/>
      <c r="J94" s="250"/>
      <c r="K94" s="250"/>
      <c r="L94" s="250"/>
      <c r="M94" s="251"/>
      <c r="N94" s="250"/>
      <c r="O94" s="267"/>
      <c r="P94" s="268"/>
      <c r="Q94" s="269"/>
      <c r="T94" s="59"/>
    </row>
    <row r="95" spans="1:20" ht="12.75">
      <c r="A95" s="243"/>
      <c r="B95" s="251"/>
      <c r="C95" s="250"/>
      <c r="D95" s="250"/>
      <c r="E95" s="253"/>
      <c r="F95" s="254"/>
      <c r="G95" s="255"/>
      <c r="H95" s="249"/>
      <c r="I95" s="249"/>
      <c r="J95" s="250"/>
      <c r="K95" s="250"/>
      <c r="L95" s="250"/>
      <c r="M95" s="251"/>
      <c r="N95" s="250"/>
      <c r="O95" s="251"/>
      <c r="P95" s="250"/>
      <c r="Q95" s="252"/>
      <c r="T95" s="59"/>
    </row>
    <row r="96" spans="1:20" ht="12.75">
      <c r="A96" s="243"/>
      <c r="B96" s="251"/>
      <c r="C96" s="250"/>
      <c r="D96" s="250"/>
      <c r="E96" s="253"/>
      <c r="F96" s="254"/>
      <c r="G96" s="276"/>
      <c r="H96" s="249"/>
      <c r="I96" s="249"/>
      <c r="J96" s="250"/>
      <c r="K96" s="250"/>
      <c r="L96" s="250"/>
      <c r="M96" s="251"/>
      <c r="N96" s="250"/>
      <c r="O96" s="267"/>
      <c r="P96" s="268"/>
      <c r="Q96" s="269"/>
      <c r="T96" s="59"/>
    </row>
    <row r="97" spans="1:20" ht="12.75">
      <c r="A97" s="243"/>
      <c r="B97" s="251"/>
      <c r="C97" s="250"/>
      <c r="D97" s="250"/>
      <c r="E97" s="253"/>
      <c r="F97" s="254"/>
      <c r="G97" s="255"/>
      <c r="H97" s="249"/>
      <c r="I97" s="249"/>
      <c r="J97" s="250"/>
      <c r="K97" s="250"/>
      <c r="L97" s="250"/>
      <c r="M97" s="251"/>
      <c r="N97" s="250"/>
      <c r="O97" s="267"/>
      <c r="P97" s="268"/>
      <c r="Q97" s="269"/>
      <c r="T97" s="59"/>
    </row>
    <row r="98" spans="1:20" ht="12.75">
      <c r="A98" s="243"/>
      <c r="B98" s="251"/>
      <c r="C98" s="250"/>
      <c r="D98" s="250"/>
      <c r="E98" s="253"/>
      <c r="F98" s="254"/>
      <c r="G98" s="277"/>
      <c r="H98" s="249"/>
      <c r="I98" s="249"/>
      <c r="J98" s="250"/>
      <c r="K98" s="250"/>
      <c r="L98" s="250"/>
      <c r="M98" s="251"/>
      <c r="N98" s="250"/>
      <c r="O98" s="267"/>
      <c r="P98" s="268"/>
      <c r="Q98" s="269"/>
      <c r="T98" s="59"/>
    </row>
    <row r="99" spans="1:20" ht="12.75">
      <c r="A99" s="243"/>
      <c r="B99" s="251"/>
      <c r="C99" s="250"/>
      <c r="D99" s="250"/>
      <c r="E99" s="253"/>
      <c r="F99" s="254"/>
      <c r="G99" s="255"/>
      <c r="H99" s="249"/>
      <c r="I99" s="249"/>
      <c r="J99" s="250"/>
      <c r="K99" s="250"/>
      <c r="L99" s="250"/>
      <c r="M99" s="251"/>
      <c r="N99" s="250"/>
      <c r="O99" s="267"/>
      <c r="P99" s="268"/>
      <c r="Q99" s="269"/>
      <c r="T99" s="59"/>
    </row>
    <row r="100" spans="1:20" ht="12.75">
      <c r="A100" s="243"/>
      <c r="B100" s="251"/>
      <c r="C100" s="250"/>
      <c r="D100" s="250"/>
      <c r="E100" s="253"/>
      <c r="F100" s="254"/>
      <c r="G100" s="255"/>
      <c r="H100" s="249"/>
      <c r="I100" s="249"/>
      <c r="J100" s="250"/>
      <c r="K100" s="250"/>
      <c r="L100" s="250"/>
      <c r="M100" s="251"/>
      <c r="N100" s="250"/>
      <c r="O100" s="251"/>
      <c r="P100" s="250"/>
      <c r="Q100" s="252"/>
      <c r="T100" s="59"/>
    </row>
    <row r="101" spans="1:20" ht="12.75">
      <c r="A101" s="243"/>
      <c r="B101" s="251"/>
      <c r="C101" s="250"/>
      <c r="D101" s="250"/>
      <c r="E101" s="253"/>
      <c r="F101" s="254"/>
      <c r="G101" s="255"/>
      <c r="H101" s="249"/>
      <c r="I101" s="249"/>
      <c r="J101" s="250"/>
      <c r="K101" s="250"/>
      <c r="L101" s="250"/>
      <c r="M101" s="251"/>
      <c r="N101" s="250"/>
      <c r="O101" s="251"/>
      <c r="P101" s="250"/>
      <c r="Q101" s="252"/>
      <c r="T101" s="59"/>
    </row>
    <row r="102" spans="1:20" ht="12.75">
      <c r="A102" s="243"/>
      <c r="B102" s="251"/>
      <c r="C102" s="250"/>
      <c r="D102" s="250"/>
      <c r="E102" s="253"/>
      <c r="F102" s="254"/>
      <c r="G102" s="255"/>
      <c r="H102" s="249"/>
      <c r="I102" s="249"/>
      <c r="J102" s="250"/>
      <c r="K102" s="250"/>
      <c r="L102" s="250"/>
      <c r="M102" s="251"/>
      <c r="N102" s="250"/>
      <c r="O102" s="251"/>
      <c r="P102" s="250"/>
      <c r="Q102" s="252"/>
      <c r="T102" s="59"/>
    </row>
    <row r="103" spans="1:20" ht="12.75">
      <c r="A103" s="243"/>
      <c r="B103" s="251"/>
      <c r="C103" s="250"/>
      <c r="D103" s="250"/>
      <c r="E103" s="253"/>
      <c r="F103" s="254"/>
      <c r="G103" s="255"/>
      <c r="H103" s="249"/>
      <c r="I103" s="249"/>
      <c r="J103" s="250"/>
      <c r="K103" s="250"/>
      <c r="L103" s="250"/>
      <c r="M103" s="251"/>
      <c r="N103" s="250"/>
      <c r="O103" s="251"/>
      <c r="P103" s="250"/>
      <c r="Q103" s="252"/>
      <c r="T103" s="59"/>
    </row>
    <row r="104" spans="1:20" ht="12.75">
      <c r="A104" s="243"/>
      <c r="B104" s="251"/>
      <c r="C104" s="250"/>
      <c r="D104" s="250"/>
      <c r="E104" s="253"/>
      <c r="F104" s="254"/>
      <c r="G104" s="255"/>
      <c r="H104" s="249"/>
      <c r="I104" s="249"/>
      <c r="J104" s="250"/>
      <c r="K104" s="250"/>
      <c r="L104" s="250"/>
      <c r="M104" s="251"/>
      <c r="N104" s="250"/>
      <c r="O104" s="251"/>
      <c r="P104" s="250"/>
      <c r="Q104" s="252"/>
      <c r="T104" s="59"/>
    </row>
    <row r="105" spans="1:20" ht="12.75">
      <c r="A105" s="279"/>
      <c r="B105" s="251"/>
      <c r="C105" s="250"/>
      <c r="D105" s="250"/>
      <c r="E105" s="253"/>
      <c r="F105" s="254"/>
      <c r="G105" s="255"/>
      <c r="H105" s="249"/>
      <c r="I105" s="249"/>
      <c r="J105" s="250"/>
      <c r="K105" s="250"/>
      <c r="L105" s="250"/>
      <c r="M105" s="251"/>
      <c r="N105" s="250"/>
      <c r="O105" s="267"/>
      <c r="P105" s="268"/>
      <c r="Q105" s="269"/>
      <c r="T105" s="59"/>
    </row>
    <row r="106" spans="1:20" ht="12.75">
      <c r="A106" s="279"/>
      <c r="B106" s="251"/>
      <c r="C106" s="250"/>
      <c r="D106" s="250"/>
      <c r="E106" s="253"/>
      <c r="F106" s="254"/>
      <c r="G106" s="255"/>
      <c r="H106" s="249"/>
      <c r="I106" s="249"/>
      <c r="J106" s="250"/>
      <c r="K106" s="250"/>
      <c r="L106" s="250"/>
      <c r="M106" s="251"/>
      <c r="N106" s="250"/>
      <c r="O106" s="267"/>
      <c r="P106" s="268"/>
      <c r="Q106" s="269"/>
      <c r="T106" s="59"/>
    </row>
    <row r="107" spans="1:20" ht="12.75">
      <c r="A107" s="279"/>
      <c r="B107" s="251"/>
      <c r="C107" s="250"/>
      <c r="D107" s="250"/>
      <c r="E107" s="246"/>
      <c r="F107" s="254"/>
      <c r="G107" s="255"/>
      <c r="H107" s="249"/>
      <c r="I107" s="249"/>
      <c r="J107" s="250"/>
      <c r="K107" s="250"/>
      <c r="L107" s="250"/>
      <c r="M107" s="251"/>
      <c r="N107" s="250"/>
      <c r="O107" s="267"/>
      <c r="P107" s="268"/>
      <c r="Q107" s="269"/>
      <c r="T107" s="59"/>
    </row>
    <row r="108" spans="1:20" ht="12.75">
      <c r="A108" s="279"/>
      <c r="B108" s="251"/>
      <c r="C108" s="250"/>
      <c r="D108" s="250"/>
      <c r="E108" s="253"/>
      <c r="F108" s="254"/>
      <c r="G108" s="255"/>
      <c r="H108" s="249"/>
      <c r="I108" s="249"/>
      <c r="J108" s="250"/>
      <c r="K108" s="250"/>
      <c r="L108" s="250"/>
      <c r="M108" s="251"/>
      <c r="N108" s="250"/>
      <c r="O108" s="267"/>
      <c r="P108" s="268"/>
      <c r="Q108" s="269"/>
      <c r="T108" s="59"/>
    </row>
    <row r="109" spans="1:20" ht="12.75">
      <c r="A109" s="279"/>
      <c r="B109" s="251"/>
      <c r="C109" s="250"/>
      <c r="D109" s="250"/>
      <c r="E109" s="253"/>
      <c r="F109" s="254"/>
      <c r="G109" s="255"/>
      <c r="H109" s="249"/>
      <c r="I109" s="249"/>
      <c r="J109" s="250"/>
      <c r="K109" s="250"/>
      <c r="L109" s="250"/>
      <c r="M109" s="251"/>
      <c r="N109" s="250"/>
      <c r="O109" s="267"/>
      <c r="P109" s="268"/>
      <c r="Q109" s="269"/>
      <c r="T109" s="59"/>
    </row>
    <row r="110" spans="1:20" ht="12.75">
      <c r="A110" s="279"/>
      <c r="B110" s="251"/>
      <c r="C110" s="250"/>
      <c r="D110" s="250"/>
      <c r="E110" s="253"/>
      <c r="F110" s="254"/>
      <c r="G110" s="255"/>
      <c r="H110" s="249"/>
      <c r="I110" s="249"/>
      <c r="J110" s="250"/>
      <c r="K110" s="250"/>
      <c r="L110" s="250"/>
      <c r="M110" s="251"/>
      <c r="N110" s="250"/>
      <c r="O110" s="267"/>
      <c r="P110" s="268"/>
      <c r="Q110" s="269"/>
      <c r="T110" s="59"/>
    </row>
    <row r="111" spans="1:20" ht="12.75">
      <c r="A111" s="279"/>
      <c r="B111" s="251"/>
      <c r="C111" s="250"/>
      <c r="D111" s="250"/>
      <c r="E111" s="253"/>
      <c r="F111" s="254"/>
      <c r="G111" s="255"/>
      <c r="H111" s="249"/>
      <c r="I111" s="249"/>
      <c r="J111" s="250"/>
      <c r="K111" s="250"/>
      <c r="L111" s="250"/>
      <c r="M111" s="251"/>
      <c r="N111" s="250"/>
      <c r="O111" s="267"/>
      <c r="P111" s="268"/>
      <c r="Q111" s="269"/>
      <c r="T111" s="59"/>
    </row>
    <row r="112" spans="1:20" ht="12.75">
      <c r="A112" s="279"/>
      <c r="B112" s="251"/>
      <c r="C112" s="250"/>
      <c r="D112" s="250"/>
      <c r="E112" s="246"/>
      <c r="F112" s="254"/>
      <c r="G112" s="255"/>
      <c r="H112" s="249"/>
      <c r="I112" s="249"/>
      <c r="J112" s="250"/>
      <c r="K112" s="250"/>
      <c r="L112" s="250"/>
      <c r="M112" s="251"/>
      <c r="N112" s="250"/>
      <c r="O112" s="267"/>
      <c r="P112" s="268"/>
      <c r="Q112" s="269"/>
      <c r="T112" s="59"/>
    </row>
    <row r="113" spans="1:20" ht="12.75">
      <c r="A113" s="279"/>
      <c r="B113" s="251"/>
      <c r="C113" s="250"/>
      <c r="D113" s="250"/>
      <c r="E113" s="253"/>
      <c r="F113" s="254"/>
      <c r="G113" s="255"/>
      <c r="H113" s="249"/>
      <c r="I113" s="249"/>
      <c r="J113" s="250"/>
      <c r="K113" s="250"/>
      <c r="L113" s="250"/>
      <c r="M113" s="251"/>
      <c r="N113" s="250"/>
      <c r="O113" s="267"/>
      <c r="P113" s="268"/>
      <c r="Q113" s="269"/>
      <c r="T113" s="59"/>
    </row>
    <row r="114" spans="1:20" ht="12.75">
      <c r="A114" s="279"/>
      <c r="B114" s="251"/>
      <c r="C114" s="250"/>
      <c r="D114" s="250"/>
      <c r="E114" s="253"/>
      <c r="F114" s="254"/>
      <c r="G114" s="255"/>
      <c r="H114" s="249"/>
      <c r="I114" s="249"/>
      <c r="J114" s="250"/>
      <c r="K114" s="250"/>
      <c r="L114" s="250"/>
      <c r="M114" s="251"/>
      <c r="N114" s="250"/>
      <c r="O114" s="267"/>
      <c r="P114" s="268"/>
      <c r="Q114" s="269"/>
      <c r="T114" s="59"/>
    </row>
    <row r="115" spans="1:20" ht="12.75">
      <c r="A115" s="279"/>
      <c r="B115" s="251"/>
      <c r="C115" s="250"/>
      <c r="D115" s="250"/>
      <c r="E115" s="253"/>
      <c r="F115" s="254"/>
      <c r="G115" s="255"/>
      <c r="H115" s="249"/>
      <c r="I115" s="249"/>
      <c r="J115" s="250"/>
      <c r="K115" s="250"/>
      <c r="L115" s="250"/>
      <c r="M115" s="251"/>
      <c r="N115" s="250"/>
      <c r="O115" s="267"/>
      <c r="P115" s="268"/>
      <c r="Q115" s="269"/>
      <c r="T115" s="59"/>
    </row>
    <row r="116" spans="1:20" ht="12.75">
      <c r="A116" s="279"/>
      <c r="B116" s="251"/>
      <c r="C116" s="250"/>
      <c r="D116" s="250"/>
      <c r="E116" s="253"/>
      <c r="F116" s="254"/>
      <c r="G116" s="277"/>
      <c r="H116" s="249"/>
      <c r="I116" s="249"/>
      <c r="J116" s="250"/>
      <c r="K116" s="280"/>
      <c r="L116" s="280"/>
      <c r="M116" s="281"/>
      <c r="N116" s="250"/>
      <c r="O116" s="251"/>
      <c r="P116" s="250"/>
      <c r="Q116" s="252"/>
      <c r="T116" s="59"/>
    </row>
    <row r="117" spans="1:20" ht="12.75">
      <c r="A117" s="279"/>
      <c r="B117" s="251"/>
      <c r="C117" s="250"/>
      <c r="D117" s="250"/>
      <c r="E117" s="253"/>
      <c r="F117" s="254"/>
      <c r="G117" s="255"/>
      <c r="H117" s="249"/>
      <c r="I117" s="249"/>
      <c r="J117" s="250"/>
      <c r="K117" s="280"/>
      <c r="L117" s="280"/>
      <c r="M117" s="281"/>
      <c r="N117" s="250"/>
      <c r="O117" s="251"/>
      <c r="P117" s="250"/>
      <c r="Q117" s="252"/>
      <c r="T117" s="59"/>
    </row>
    <row r="118" spans="1:20" ht="12.75">
      <c r="A118" s="279"/>
      <c r="B118" s="251"/>
      <c r="C118" s="250"/>
      <c r="D118" s="250"/>
      <c r="E118" s="253"/>
      <c r="F118" s="254"/>
      <c r="G118" s="255"/>
      <c r="H118" s="249"/>
      <c r="I118" s="249"/>
      <c r="J118" s="250"/>
      <c r="K118" s="280"/>
      <c r="L118" s="280"/>
      <c r="M118" s="281"/>
      <c r="N118" s="250"/>
      <c r="O118" s="251"/>
      <c r="P118" s="250"/>
      <c r="Q118" s="252"/>
      <c r="T118" s="59"/>
    </row>
    <row r="119" spans="1:20" ht="12.75">
      <c r="A119" s="279"/>
      <c r="B119" s="251"/>
      <c r="C119" s="250"/>
      <c r="D119" s="250"/>
      <c r="E119" s="246"/>
      <c r="F119" s="254"/>
      <c r="G119" s="255"/>
      <c r="H119" s="249"/>
      <c r="I119" s="249"/>
      <c r="J119" s="250"/>
      <c r="K119" s="280"/>
      <c r="L119" s="280"/>
      <c r="M119" s="281"/>
      <c r="N119" s="250"/>
      <c r="O119" s="251"/>
      <c r="P119" s="250"/>
      <c r="Q119" s="252"/>
      <c r="T119" s="59"/>
    </row>
    <row r="120" spans="1:20" ht="12.75">
      <c r="A120" s="279"/>
      <c r="B120" s="282"/>
      <c r="C120" s="283"/>
      <c r="D120" s="283"/>
      <c r="E120" s="284"/>
      <c r="F120" s="285"/>
      <c r="G120" s="286"/>
      <c r="H120" s="287"/>
      <c r="I120" s="287"/>
      <c r="J120" s="283"/>
      <c r="K120" s="283"/>
      <c r="L120" s="283"/>
      <c r="M120" s="282"/>
      <c r="N120" s="283"/>
      <c r="O120" s="288"/>
      <c r="P120" s="289"/>
      <c r="Q120" s="269"/>
      <c r="T120" s="59"/>
    </row>
    <row r="121" spans="1:20" ht="12.75">
      <c r="A121" s="279"/>
      <c r="B121" s="251"/>
      <c r="C121" s="250"/>
      <c r="D121" s="250"/>
      <c r="E121" s="253"/>
      <c r="F121" s="254"/>
      <c r="G121" s="255"/>
      <c r="H121" s="249"/>
      <c r="I121" s="249"/>
      <c r="J121" s="258"/>
      <c r="K121" s="258"/>
      <c r="L121" s="258"/>
      <c r="M121" s="257"/>
      <c r="N121" s="250"/>
      <c r="O121" s="267"/>
      <c r="P121" s="250"/>
      <c r="Q121" s="252"/>
      <c r="T121" s="59"/>
    </row>
    <row r="122" spans="1:20" ht="12.75">
      <c r="A122" s="279"/>
      <c r="B122" s="251"/>
      <c r="C122" s="250"/>
      <c r="D122" s="250"/>
      <c r="E122" s="253"/>
      <c r="F122" s="254"/>
      <c r="G122" s="255"/>
      <c r="H122" s="249"/>
      <c r="I122" s="249"/>
      <c r="J122" s="258"/>
      <c r="K122" s="258"/>
      <c r="L122" s="258"/>
      <c r="M122" s="257"/>
      <c r="N122" s="250"/>
      <c r="O122" s="267"/>
      <c r="P122" s="250"/>
      <c r="Q122" s="252"/>
      <c r="T122" s="59"/>
    </row>
    <row r="123" spans="1:20" ht="12.75">
      <c r="A123" s="279"/>
      <c r="B123" s="251"/>
      <c r="C123" s="250"/>
      <c r="D123" s="250"/>
      <c r="E123" s="253"/>
      <c r="F123" s="254"/>
      <c r="G123" s="255"/>
      <c r="H123" s="249"/>
      <c r="I123" s="249"/>
      <c r="J123" s="250"/>
      <c r="K123" s="250"/>
      <c r="L123" s="250"/>
      <c r="M123" s="251"/>
      <c r="N123" s="250"/>
      <c r="O123" s="267"/>
      <c r="P123" s="250"/>
      <c r="Q123" s="252"/>
      <c r="T123" s="59"/>
    </row>
    <row r="124" spans="1:20" ht="12.75">
      <c r="A124" s="279"/>
      <c r="B124" s="251"/>
      <c r="C124" s="250"/>
      <c r="D124" s="250"/>
      <c r="E124" s="253"/>
      <c r="F124" s="254"/>
      <c r="G124" s="255"/>
      <c r="H124" s="249"/>
      <c r="I124" s="249"/>
      <c r="J124" s="250"/>
      <c r="K124" s="250"/>
      <c r="L124" s="250"/>
      <c r="M124" s="251"/>
      <c r="N124" s="250"/>
      <c r="O124" s="267"/>
      <c r="P124" s="250"/>
      <c r="Q124" s="252"/>
      <c r="T124" s="59"/>
    </row>
    <row r="125" spans="1:20" ht="12.75">
      <c r="A125" s="279"/>
      <c r="B125" s="251"/>
      <c r="C125" s="250"/>
      <c r="D125" s="250"/>
      <c r="E125" s="253"/>
      <c r="F125" s="254"/>
      <c r="G125" s="255"/>
      <c r="H125" s="249"/>
      <c r="I125" s="249"/>
      <c r="J125" s="250"/>
      <c r="K125" s="250"/>
      <c r="L125" s="250"/>
      <c r="M125" s="251"/>
      <c r="N125" s="250"/>
      <c r="O125" s="267"/>
      <c r="P125" s="250"/>
      <c r="Q125" s="252"/>
      <c r="T125" s="59"/>
    </row>
    <row r="126" spans="1:20" ht="12.75">
      <c r="A126" s="279"/>
      <c r="B126" s="251"/>
      <c r="C126" s="250"/>
      <c r="D126" s="250"/>
      <c r="E126" s="253"/>
      <c r="F126" s="254"/>
      <c r="G126" s="255"/>
      <c r="H126" s="249"/>
      <c r="I126" s="249"/>
      <c r="J126" s="250"/>
      <c r="K126" s="250"/>
      <c r="L126" s="250"/>
      <c r="M126" s="251"/>
      <c r="N126" s="250"/>
      <c r="O126" s="267"/>
      <c r="P126" s="250"/>
      <c r="Q126" s="252"/>
      <c r="T126" s="59"/>
    </row>
    <row r="127" spans="1:20" ht="12.75">
      <c r="A127" s="279"/>
      <c r="B127" s="251"/>
      <c r="C127" s="250"/>
      <c r="D127" s="250"/>
      <c r="E127" s="253"/>
      <c r="F127" s="254"/>
      <c r="G127" s="255"/>
      <c r="H127" s="249"/>
      <c r="I127" s="249"/>
      <c r="J127" s="250"/>
      <c r="K127" s="250"/>
      <c r="L127" s="250"/>
      <c r="M127" s="251"/>
      <c r="N127" s="250"/>
      <c r="O127" s="267"/>
      <c r="P127" s="250"/>
      <c r="Q127" s="252"/>
      <c r="T127" s="59"/>
    </row>
    <row r="128" spans="1:20" ht="12.75">
      <c r="A128" s="279"/>
      <c r="B128" s="251"/>
      <c r="C128" s="250"/>
      <c r="D128" s="250"/>
      <c r="E128" s="253"/>
      <c r="F128" s="254"/>
      <c r="G128" s="255"/>
      <c r="H128" s="249"/>
      <c r="I128" s="249"/>
      <c r="J128" s="250"/>
      <c r="K128" s="250"/>
      <c r="L128" s="250"/>
      <c r="M128" s="251"/>
      <c r="N128" s="250"/>
      <c r="O128" s="267"/>
      <c r="P128" s="250"/>
      <c r="Q128" s="252"/>
      <c r="T128" s="59"/>
    </row>
    <row r="129" spans="1:20" ht="12.75">
      <c r="A129" s="279"/>
      <c r="B129" s="251"/>
      <c r="C129" s="250"/>
      <c r="D129" s="250"/>
      <c r="E129" s="253"/>
      <c r="F129" s="254"/>
      <c r="G129" s="255"/>
      <c r="H129" s="249"/>
      <c r="I129" s="278"/>
      <c r="J129" s="250"/>
      <c r="K129" s="250"/>
      <c r="L129" s="250"/>
      <c r="M129" s="251"/>
      <c r="N129" s="250"/>
      <c r="O129" s="267"/>
      <c r="P129" s="268"/>
      <c r="Q129" s="252"/>
      <c r="T129" s="59"/>
    </row>
    <row r="130" spans="1:20" ht="12.75">
      <c r="A130" s="279"/>
      <c r="B130" s="251"/>
      <c r="C130" s="250"/>
      <c r="D130" s="250"/>
      <c r="E130" s="253"/>
      <c r="F130" s="254"/>
      <c r="G130" s="255"/>
      <c r="H130" s="249"/>
      <c r="I130" s="249"/>
      <c r="J130" s="258"/>
      <c r="K130" s="258"/>
      <c r="L130" s="258"/>
      <c r="M130" s="257"/>
      <c r="N130" s="250"/>
      <c r="O130" s="267"/>
      <c r="P130" s="250"/>
      <c r="Q130" s="252"/>
      <c r="T130" s="59"/>
    </row>
    <row r="131" spans="1:20" ht="12.75">
      <c r="A131" s="279"/>
      <c r="B131" s="251"/>
      <c r="C131" s="250"/>
      <c r="D131" s="250"/>
      <c r="E131" s="253"/>
      <c r="F131" s="254"/>
      <c r="G131" s="255"/>
      <c r="H131" s="249"/>
      <c r="I131" s="249"/>
      <c r="J131" s="258"/>
      <c r="K131" s="258"/>
      <c r="L131" s="258"/>
      <c r="M131" s="257"/>
      <c r="N131" s="250"/>
      <c r="O131" s="267"/>
      <c r="P131" s="250"/>
      <c r="Q131" s="252"/>
      <c r="T131" s="59"/>
    </row>
    <row r="132" spans="1:20" ht="12.75">
      <c r="A132" s="279"/>
      <c r="B132" s="251"/>
      <c r="C132" s="250"/>
      <c r="D132" s="250"/>
      <c r="E132" s="253"/>
      <c r="F132" s="254"/>
      <c r="G132" s="255"/>
      <c r="H132" s="249"/>
      <c r="I132" s="249"/>
      <c r="J132" s="250"/>
      <c r="K132" s="250"/>
      <c r="L132" s="250"/>
      <c r="M132" s="251"/>
      <c r="N132" s="250"/>
      <c r="O132" s="267"/>
      <c r="P132" s="250"/>
      <c r="Q132" s="252"/>
      <c r="T132" s="59"/>
    </row>
    <row r="133" spans="1:20" ht="12.75">
      <c r="A133" s="279"/>
      <c r="B133" s="251"/>
      <c r="C133" s="250"/>
      <c r="D133" s="250"/>
      <c r="E133" s="253"/>
      <c r="F133" s="254"/>
      <c r="G133" s="255"/>
      <c r="H133" s="249"/>
      <c r="I133" s="249"/>
      <c r="J133" s="250"/>
      <c r="K133" s="250"/>
      <c r="L133" s="250"/>
      <c r="M133" s="251"/>
      <c r="N133" s="250"/>
      <c r="O133" s="267"/>
      <c r="P133" s="250"/>
      <c r="Q133" s="252"/>
      <c r="T133" s="59"/>
    </row>
    <row r="134" spans="1:20" ht="12.75">
      <c r="A134" s="279"/>
      <c r="B134" s="251"/>
      <c r="C134" s="250"/>
      <c r="D134" s="250"/>
      <c r="E134" s="253"/>
      <c r="F134" s="254"/>
      <c r="G134" s="255"/>
      <c r="H134" s="249"/>
      <c r="I134" s="290"/>
      <c r="J134" s="250"/>
      <c r="K134" s="250"/>
      <c r="L134" s="250"/>
      <c r="M134" s="251"/>
      <c r="N134" s="250"/>
      <c r="O134" s="267"/>
      <c r="P134" s="250"/>
      <c r="Q134" s="252"/>
      <c r="T134" s="59"/>
    </row>
    <row r="135" spans="1:20" ht="12.75">
      <c r="A135" s="279"/>
      <c r="B135" s="251"/>
      <c r="C135" s="250"/>
      <c r="D135" s="250"/>
      <c r="E135" s="253"/>
      <c r="F135" s="254"/>
      <c r="G135" s="255"/>
      <c r="H135" s="249"/>
      <c r="I135" s="249"/>
      <c r="J135" s="250"/>
      <c r="K135" s="250"/>
      <c r="L135" s="250"/>
      <c r="M135" s="251"/>
      <c r="N135" s="250"/>
      <c r="O135" s="267"/>
      <c r="P135" s="268"/>
      <c r="Q135" s="269"/>
      <c r="T135" s="59"/>
    </row>
    <row r="136" spans="1:20" ht="12.75">
      <c r="A136" s="279"/>
      <c r="B136" s="251"/>
      <c r="C136" s="250"/>
      <c r="D136" s="250"/>
      <c r="E136" s="253"/>
      <c r="F136" s="254"/>
      <c r="G136" s="255"/>
      <c r="H136" s="249"/>
      <c r="I136" s="249"/>
      <c r="J136" s="250"/>
      <c r="K136" s="250"/>
      <c r="L136" s="250"/>
      <c r="M136" s="251"/>
      <c r="N136" s="250"/>
      <c r="O136" s="267"/>
      <c r="P136" s="250"/>
      <c r="Q136" s="252"/>
      <c r="T136" s="59"/>
    </row>
    <row r="137" spans="1:20" ht="12.75">
      <c r="A137" s="279"/>
      <c r="B137" s="251"/>
      <c r="C137" s="250"/>
      <c r="D137" s="250"/>
      <c r="E137" s="253"/>
      <c r="F137" s="254"/>
      <c r="G137" s="255"/>
      <c r="H137" s="249"/>
      <c r="I137" s="249"/>
      <c r="J137" s="250"/>
      <c r="K137" s="250"/>
      <c r="L137" s="250"/>
      <c r="M137" s="251"/>
      <c r="N137" s="250"/>
      <c r="O137" s="267"/>
      <c r="P137" s="250"/>
      <c r="Q137" s="252"/>
      <c r="T137" s="59"/>
    </row>
    <row r="138" spans="1:20" ht="12.75">
      <c r="A138" s="279"/>
      <c r="B138" s="251"/>
      <c r="C138" s="250"/>
      <c r="D138" s="250"/>
      <c r="E138" s="253"/>
      <c r="F138" s="254"/>
      <c r="G138" s="255"/>
      <c r="H138" s="249"/>
      <c r="I138" s="249"/>
      <c r="J138" s="250"/>
      <c r="K138" s="250"/>
      <c r="L138" s="250"/>
      <c r="M138" s="251"/>
      <c r="N138" s="250"/>
      <c r="O138" s="267"/>
      <c r="P138" s="268"/>
      <c r="Q138" s="269"/>
      <c r="T138" s="59"/>
    </row>
    <row r="139" spans="1:20" ht="12.75">
      <c r="A139" s="279"/>
      <c r="B139" s="251"/>
      <c r="C139" s="250"/>
      <c r="D139" s="250"/>
      <c r="E139" s="253"/>
      <c r="F139" s="254"/>
      <c r="G139" s="255"/>
      <c r="H139" s="249"/>
      <c r="I139" s="249"/>
      <c r="J139" s="250"/>
      <c r="K139" s="250"/>
      <c r="L139" s="250"/>
      <c r="M139" s="251"/>
      <c r="N139" s="250"/>
      <c r="O139" s="267"/>
      <c r="P139" s="268"/>
      <c r="Q139" s="269"/>
      <c r="T139" s="59"/>
    </row>
    <row r="140" spans="1:20" ht="12.75">
      <c r="A140" s="279"/>
      <c r="B140" s="251"/>
      <c r="C140" s="250"/>
      <c r="D140" s="250"/>
      <c r="E140" s="253"/>
      <c r="F140" s="254"/>
      <c r="G140" s="255"/>
      <c r="H140" s="249"/>
      <c r="I140" s="249"/>
      <c r="J140" s="250"/>
      <c r="K140" s="250"/>
      <c r="L140" s="250"/>
      <c r="M140" s="251"/>
      <c r="N140" s="250"/>
      <c r="O140" s="267"/>
      <c r="P140" s="268"/>
      <c r="Q140" s="269"/>
      <c r="T140" s="59"/>
    </row>
    <row r="141" spans="1:20" ht="12.75">
      <c r="A141" s="279"/>
      <c r="B141" s="251"/>
      <c r="C141" s="250"/>
      <c r="D141" s="250"/>
      <c r="E141" s="253"/>
      <c r="F141" s="254"/>
      <c r="G141" s="255"/>
      <c r="H141" s="249"/>
      <c r="I141" s="249"/>
      <c r="J141" s="250"/>
      <c r="K141" s="250"/>
      <c r="L141" s="250"/>
      <c r="M141" s="251"/>
      <c r="N141" s="250"/>
      <c r="O141" s="267"/>
      <c r="P141" s="250"/>
      <c r="Q141" s="252"/>
      <c r="T141" s="59"/>
    </row>
    <row r="142" spans="1:20" ht="12.75">
      <c r="A142" s="279"/>
      <c r="B142" s="251"/>
      <c r="C142" s="250"/>
      <c r="D142" s="250"/>
      <c r="E142" s="253"/>
      <c r="F142" s="254"/>
      <c r="G142" s="255"/>
      <c r="H142" s="249"/>
      <c r="I142" s="249"/>
      <c r="J142" s="250"/>
      <c r="K142" s="250"/>
      <c r="L142" s="250"/>
      <c r="M142" s="251"/>
      <c r="N142" s="250"/>
      <c r="O142" s="267"/>
      <c r="P142" s="268"/>
      <c r="Q142" s="269"/>
      <c r="T142" s="59"/>
    </row>
    <row r="143" spans="1:20" ht="12.75">
      <c r="A143" s="279"/>
      <c r="B143" s="251"/>
      <c r="C143" s="250"/>
      <c r="D143" s="250"/>
      <c r="E143" s="253"/>
      <c r="F143" s="254"/>
      <c r="G143" s="255"/>
      <c r="H143" s="249"/>
      <c r="I143" s="249"/>
      <c r="J143" s="250"/>
      <c r="K143" s="250"/>
      <c r="L143" s="250"/>
      <c r="M143" s="251"/>
      <c r="N143" s="250"/>
      <c r="O143" s="267"/>
      <c r="P143" s="268"/>
      <c r="Q143" s="269"/>
      <c r="T143" s="59"/>
    </row>
    <row r="144" spans="1:20" ht="12.75">
      <c r="A144" s="279"/>
      <c r="B144" s="251"/>
      <c r="C144" s="250"/>
      <c r="D144" s="250"/>
      <c r="E144" s="253"/>
      <c r="F144" s="254"/>
      <c r="G144" s="255"/>
      <c r="H144" s="249"/>
      <c r="I144" s="249"/>
      <c r="J144" s="250"/>
      <c r="K144" s="250"/>
      <c r="L144" s="250"/>
      <c r="M144" s="251"/>
      <c r="N144" s="250"/>
      <c r="O144" s="267"/>
      <c r="P144" s="250"/>
      <c r="Q144" s="252"/>
      <c r="T144" s="59"/>
    </row>
    <row r="145" spans="1:20" ht="12.75">
      <c r="A145" s="279"/>
      <c r="B145" s="251"/>
      <c r="C145" s="250"/>
      <c r="D145" s="250"/>
      <c r="E145" s="253"/>
      <c r="F145" s="254"/>
      <c r="G145" s="255"/>
      <c r="H145" s="249"/>
      <c r="I145" s="249"/>
      <c r="J145" s="250"/>
      <c r="K145" s="250"/>
      <c r="L145" s="250"/>
      <c r="M145" s="251"/>
      <c r="N145" s="250"/>
      <c r="O145" s="267"/>
      <c r="P145" s="250"/>
      <c r="Q145" s="252"/>
      <c r="T145" s="59"/>
    </row>
    <row r="146" spans="1:20" ht="12.75">
      <c r="A146" s="279"/>
      <c r="B146" s="251"/>
      <c r="C146" s="250"/>
      <c r="D146" s="250"/>
      <c r="E146" s="253"/>
      <c r="F146" s="254"/>
      <c r="G146" s="255"/>
      <c r="H146" s="249"/>
      <c r="I146" s="249"/>
      <c r="J146" s="250"/>
      <c r="K146" s="250"/>
      <c r="L146" s="250"/>
      <c r="M146" s="251"/>
      <c r="N146" s="250"/>
      <c r="O146" s="267"/>
      <c r="P146" s="250"/>
      <c r="Q146" s="252"/>
      <c r="T146" s="59"/>
    </row>
    <row r="147" spans="1:20" ht="12.75">
      <c r="A147" s="279"/>
      <c r="B147" s="251"/>
      <c r="C147" s="250"/>
      <c r="D147" s="250"/>
      <c r="E147" s="253"/>
      <c r="F147" s="254"/>
      <c r="G147" s="255"/>
      <c r="H147" s="249"/>
      <c r="I147" s="249"/>
      <c r="J147" s="250"/>
      <c r="K147" s="250"/>
      <c r="L147" s="250"/>
      <c r="M147" s="251"/>
      <c r="N147" s="250"/>
      <c r="O147" s="267"/>
      <c r="P147" s="250"/>
      <c r="Q147" s="252"/>
      <c r="T147" s="59"/>
    </row>
    <row r="148" spans="1:20" ht="12.75">
      <c r="A148" s="279"/>
      <c r="B148" s="251"/>
      <c r="C148" s="250"/>
      <c r="D148" s="250"/>
      <c r="E148" s="253"/>
      <c r="F148" s="254"/>
      <c r="G148" s="255"/>
      <c r="H148" s="249"/>
      <c r="I148" s="249"/>
      <c r="J148" s="250"/>
      <c r="K148" s="250"/>
      <c r="L148" s="250"/>
      <c r="M148" s="251"/>
      <c r="N148" s="250"/>
      <c r="O148" s="267"/>
      <c r="P148" s="250"/>
      <c r="Q148" s="252"/>
      <c r="T148" s="59"/>
    </row>
    <row r="149" spans="1:20" ht="12.75">
      <c r="A149" s="279"/>
      <c r="B149" s="251"/>
      <c r="C149" s="250"/>
      <c r="D149" s="250"/>
      <c r="E149" s="253"/>
      <c r="F149" s="254"/>
      <c r="G149" s="255"/>
      <c r="H149" s="249"/>
      <c r="I149" s="249"/>
      <c r="J149" s="250"/>
      <c r="K149" s="250"/>
      <c r="L149" s="250"/>
      <c r="M149" s="251"/>
      <c r="N149" s="250"/>
      <c r="O149" s="267"/>
      <c r="P149" s="250"/>
      <c r="Q149" s="252"/>
      <c r="T149" s="59"/>
    </row>
    <row r="150" spans="1:20" ht="12.75">
      <c r="A150" s="279"/>
      <c r="B150" s="251"/>
      <c r="C150" s="250"/>
      <c r="D150" s="250"/>
      <c r="E150" s="253"/>
      <c r="F150" s="254"/>
      <c r="G150" s="255"/>
      <c r="H150" s="249"/>
      <c r="I150" s="249"/>
      <c r="J150" s="250"/>
      <c r="K150" s="250"/>
      <c r="L150" s="250"/>
      <c r="M150" s="251"/>
      <c r="N150" s="250"/>
      <c r="O150" s="267"/>
      <c r="P150" s="250"/>
      <c r="Q150" s="252"/>
      <c r="T150" s="59"/>
    </row>
    <row r="151" spans="1:20" ht="12.75">
      <c r="A151" s="279"/>
      <c r="B151" s="251"/>
      <c r="C151" s="250"/>
      <c r="D151" s="250"/>
      <c r="E151" s="253"/>
      <c r="F151" s="254"/>
      <c r="G151" s="255"/>
      <c r="H151" s="249"/>
      <c r="I151" s="249"/>
      <c r="J151" s="250"/>
      <c r="K151" s="250"/>
      <c r="L151" s="250"/>
      <c r="M151" s="251"/>
      <c r="N151" s="250"/>
      <c r="O151" s="267"/>
      <c r="P151" s="250"/>
      <c r="Q151" s="252"/>
      <c r="T151" s="59"/>
    </row>
    <row r="152" spans="1:20" ht="12.75">
      <c r="A152" s="279"/>
      <c r="B152" s="251"/>
      <c r="C152" s="250"/>
      <c r="D152" s="250"/>
      <c r="E152" s="253"/>
      <c r="F152" s="254"/>
      <c r="G152" s="255"/>
      <c r="H152" s="249"/>
      <c r="I152" s="278"/>
      <c r="J152" s="250"/>
      <c r="K152" s="250"/>
      <c r="L152" s="250"/>
      <c r="M152" s="251"/>
      <c r="N152" s="250"/>
      <c r="O152" s="267"/>
      <c r="P152" s="268"/>
      <c r="Q152" s="269"/>
      <c r="T152" s="59"/>
    </row>
    <row r="153" spans="1:20" ht="12.75">
      <c r="A153" s="279"/>
      <c r="B153" s="251"/>
      <c r="C153" s="250"/>
      <c r="D153" s="250"/>
      <c r="E153" s="253"/>
      <c r="F153" s="254"/>
      <c r="G153" s="276"/>
      <c r="H153" s="249"/>
      <c r="I153" s="249"/>
      <c r="J153" s="250"/>
      <c r="K153" s="250"/>
      <c r="L153" s="250"/>
      <c r="M153" s="251"/>
      <c r="N153" s="250"/>
      <c r="O153" s="267"/>
      <c r="P153" s="268"/>
      <c r="Q153" s="269"/>
      <c r="T153" s="59"/>
    </row>
    <row r="154" spans="1:20" ht="12.75">
      <c r="A154" s="279"/>
      <c r="B154" s="251"/>
      <c r="C154" s="250"/>
      <c r="D154" s="250"/>
      <c r="E154" s="253"/>
      <c r="F154" s="254"/>
      <c r="G154" s="276"/>
      <c r="H154" s="249"/>
      <c r="I154" s="249"/>
      <c r="J154" s="250"/>
      <c r="K154" s="250"/>
      <c r="L154" s="250"/>
      <c r="M154" s="251"/>
      <c r="N154" s="250"/>
      <c r="O154" s="267"/>
      <c r="P154" s="268"/>
      <c r="Q154" s="269"/>
      <c r="T154" s="59"/>
    </row>
    <row r="155" spans="1:20" ht="12.75">
      <c r="A155" s="279"/>
      <c r="B155" s="251"/>
      <c r="C155" s="291"/>
      <c r="D155" s="250"/>
      <c r="E155" s="253"/>
      <c r="F155" s="254"/>
      <c r="G155" s="276"/>
      <c r="H155" s="249"/>
      <c r="I155" s="249"/>
      <c r="J155" s="250"/>
      <c r="K155" s="250"/>
      <c r="L155" s="250"/>
      <c r="M155" s="251"/>
      <c r="N155" s="250"/>
      <c r="O155" s="267"/>
      <c r="P155" s="268"/>
      <c r="Q155" s="269"/>
      <c r="T155" s="59"/>
    </row>
    <row r="156" spans="1:20" ht="12.75">
      <c r="A156" s="279"/>
      <c r="B156" s="251"/>
      <c r="C156" s="250"/>
      <c r="D156" s="250"/>
      <c r="E156" s="253"/>
      <c r="F156" s="254"/>
      <c r="G156" s="276"/>
      <c r="H156" s="249"/>
      <c r="I156" s="249"/>
      <c r="J156" s="250"/>
      <c r="K156" s="250"/>
      <c r="L156" s="250"/>
      <c r="M156" s="251"/>
      <c r="N156" s="250"/>
      <c r="O156" s="267"/>
      <c r="P156" s="268"/>
      <c r="Q156" s="269"/>
      <c r="T156" s="59"/>
    </row>
    <row r="157" spans="1:20" ht="12.75">
      <c r="A157" s="279"/>
      <c r="B157" s="251"/>
      <c r="C157" s="250"/>
      <c r="D157" s="250"/>
      <c r="E157" s="253"/>
      <c r="F157" s="254"/>
      <c r="G157" s="276"/>
      <c r="H157" s="249"/>
      <c r="I157" s="249"/>
      <c r="J157" s="250"/>
      <c r="K157" s="250"/>
      <c r="L157" s="250"/>
      <c r="M157" s="251"/>
      <c r="N157" s="250"/>
      <c r="O157" s="267"/>
      <c r="P157" s="268"/>
      <c r="Q157" s="269"/>
      <c r="T157" s="59"/>
    </row>
    <row r="158" spans="1:20" ht="12.75">
      <c r="A158" s="279"/>
      <c r="B158" s="251"/>
      <c r="C158" s="250"/>
      <c r="D158" s="250"/>
      <c r="E158" s="253"/>
      <c r="F158" s="254"/>
      <c r="G158" s="276"/>
      <c r="H158" s="249"/>
      <c r="I158" s="249"/>
      <c r="J158" s="250"/>
      <c r="K158" s="250"/>
      <c r="L158" s="250"/>
      <c r="M158" s="251"/>
      <c r="N158" s="250"/>
      <c r="O158" s="267"/>
      <c r="P158" s="268"/>
      <c r="Q158" s="269"/>
      <c r="T158" s="59"/>
    </row>
    <row r="159" spans="1:20" ht="12.75">
      <c r="A159" s="279"/>
      <c r="B159" s="251"/>
      <c r="C159" s="250"/>
      <c r="D159" s="250"/>
      <c r="E159" s="253"/>
      <c r="F159" s="254"/>
      <c r="G159" s="276"/>
      <c r="H159" s="249"/>
      <c r="I159" s="249"/>
      <c r="J159" s="250"/>
      <c r="K159" s="250"/>
      <c r="L159" s="250"/>
      <c r="M159" s="251"/>
      <c r="N159" s="250"/>
      <c r="O159" s="267"/>
      <c r="P159" s="268"/>
      <c r="Q159" s="269"/>
      <c r="T159" s="59"/>
    </row>
    <row r="160" spans="1:20" ht="12.75">
      <c r="A160" s="279"/>
      <c r="B160" s="251"/>
      <c r="C160" s="250"/>
      <c r="D160" s="250"/>
      <c r="E160" s="253"/>
      <c r="F160" s="254"/>
      <c r="G160" s="255"/>
      <c r="H160" s="249"/>
      <c r="I160" s="278"/>
      <c r="J160" s="250"/>
      <c r="K160" s="250"/>
      <c r="L160" s="250"/>
      <c r="M160" s="251"/>
      <c r="N160" s="250"/>
      <c r="O160" s="267"/>
      <c r="P160" s="268"/>
      <c r="Q160" s="269"/>
      <c r="T160" s="59"/>
    </row>
    <row r="161" spans="1:20" ht="12.75">
      <c r="A161" s="279"/>
      <c r="B161" s="251"/>
      <c r="C161" s="250"/>
      <c r="D161" s="250"/>
      <c r="E161" s="253"/>
      <c r="F161" s="254"/>
      <c r="G161" s="276"/>
      <c r="H161" s="249"/>
      <c r="I161" s="249"/>
      <c r="J161" s="250"/>
      <c r="K161" s="250"/>
      <c r="L161" s="250"/>
      <c r="M161" s="251"/>
      <c r="N161" s="250"/>
      <c r="O161" s="267"/>
      <c r="P161" s="268"/>
      <c r="Q161" s="269"/>
      <c r="T161" s="59"/>
    </row>
    <row r="162" spans="1:20" ht="12.75">
      <c r="A162" s="279"/>
      <c r="B162" s="251"/>
      <c r="C162" s="250"/>
      <c r="D162" s="250"/>
      <c r="E162" s="253"/>
      <c r="F162" s="254"/>
      <c r="G162" s="276"/>
      <c r="H162" s="249"/>
      <c r="I162" s="249"/>
      <c r="J162" s="250"/>
      <c r="K162" s="250"/>
      <c r="L162" s="250"/>
      <c r="M162" s="251"/>
      <c r="N162" s="250"/>
      <c r="O162" s="267"/>
      <c r="P162" s="268"/>
      <c r="Q162" s="269"/>
      <c r="T162" s="59"/>
    </row>
    <row r="163" spans="1:20" ht="12.75">
      <c r="A163" s="279"/>
      <c r="B163" s="251"/>
      <c r="C163" s="250"/>
      <c r="D163" s="250"/>
      <c r="E163" s="253"/>
      <c r="F163" s="254"/>
      <c r="G163" s="276"/>
      <c r="H163" s="249"/>
      <c r="I163" s="249"/>
      <c r="J163" s="250"/>
      <c r="K163" s="250"/>
      <c r="L163" s="250"/>
      <c r="M163" s="251"/>
      <c r="N163" s="250"/>
      <c r="O163" s="267"/>
      <c r="P163" s="268"/>
      <c r="Q163" s="269"/>
      <c r="T163" s="59"/>
    </row>
    <row r="164" spans="1:20" ht="12.75">
      <c r="A164" s="279"/>
      <c r="B164" s="251"/>
      <c r="C164" s="250"/>
      <c r="D164" s="250"/>
      <c r="E164" s="253"/>
      <c r="F164" s="254"/>
      <c r="G164" s="276"/>
      <c r="H164" s="249"/>
      <c r="I164" s="249"/>
      <c r="J164" s="250"/>
      <c r="K164" s="250"/>
      <c r="L164" s="250"/>
      <c r="M164" s="251"/>
      <c r="N164" s="250"/>
      <c r="O164" s="267"/>
      <c r="P164" s="250"/>
      <c r="Q164" s="252"/>
      <c r="T164" s="59"/>
    </row>
    <row r="165" spans="1:20" ht="12.75">
      <c r="A165" s="279"/>
      <c r="B165" s="251"/>
      <c r="C165" s="250"/>
      <c r="D165" s="250"/>
      <c r="E165" s="253"/>
      <c r="F165" s="254"/>
      <c r="G165" s="276"/>
      <c r="H165" s="249"/>
      <c r="I165" s="249"/>
      <c r="J165" s="250"/>
      <c r="K165" s="250"/>
      <c r="L165" s="250"/>
      <c r="M165" s="251"/>
      <c r="N165" s="250"/>
      <c r="O165" s="267"/>
      <c r="P165" s="250"/>
      <c r="Q165" s="252"/>
      <c r="T165" s="59"/>
    </row>
    <row r="166" spans="1:20" ht="12.75">
      <c r="A166" s="279"/>
      <c r="B166" s="251"/>
      <c r="C166" s="250"/>
      <c r="D166" s="250"/>
      <c r="E166" s="253"/>
      <c r="F166" s="254"/>
      <c r="G166" s="276"/>
      <c r="H166" s="249"/>
      <c r="I166" s="249"/>
      <c r="J166" s="250"/>
      <c r="K166" s="250"/>
      <c r="L166" s="250"/>
      <c r="M166" s="251"/>
      <c r="N166" s="250"/>
      <c r="O166" s="267"/>
      <c r="P166" s="268"/>
      <c r="Q166" s="269"/>
      <c r="T166" s="59"/>
    </row>
    <row r="167" spans="1:20" ht="12.75">
      <c r="A167" s="279"/>
      <c r="B167" s="251"/>
      <c r="C167" s="250"/>
      <c r="D167" s="250"/>
      <c r="E167" s="253"/>
      <c r="F167" s="254"/>
      <c r="G167" s="276"/>
      <c r="H167" s="249"/>
      <c r="I167" s="249"/>
      <c r="J167" s="250"/>
      <c r="K167" s="250"/>
      <c r="L167" s="250"/>
      <c r="M167" s="251"/>
      <c r="N167" s="250"/>
      <c r="O167" s="267"/>
      <c r="P167" s="250"/>
      <c r="Q167" s="252"/>
      <c r="T167" s="59"/>
    </row>
    <row r="168" spans="1:20" ht="12.75">
      <c r="A168" s="279"/>
      <c r="B168" s="251"/>
      <c r="C168" s="250"/>
      <c r="D168" s="250"/>
      <c r="E168" s="253"/>
      <c r="F168" s="254"/>
      <c r="G168" s="276"/>
      <c r="H168" s="249"/>
      <c r="I168" s="249"/>
      <c r="J168" s="250"/>
      <c r="K168" s="250"/>
      <c r="L168" s="250"/>
      <c r="M168" s="251"/>
      <c r="N168" s="250"/>
      <c r="O168" s="267"/>
      <c r="P168" s="268"/>
      <c r="Q168" s="269"/>
      <c r="T168" s="59"/>
    </row>
    <row r="169" spans="1:20" ht="12.75">
      <c r="A169" s="279"/>
      <c r="B169" s="251"/>
      <c r="C169" s="250"/>
      <c r="D169" s="250"/>
      <c r="E169" s="253"/>
      <c r="F169" s="254"/>
      <c r="G169" s="276"/>
      <c r="H169" s="249"/>
      <c r="I169" s="249"/>
      <c r="J169" s="250"/>
      <c r="K169" s="250"/>
      <c r="L169" s="250"/>
      <c r="M169" s="251"/>
      <c r="N169" s="250"/>
      <c r="O169" s="267"/>
      <c r="P169" s="268"/>
      <c r="Q169" s="269"/>
      <c r="T169" s="59"/>
    </row>
    <row r="170" spans="1:20" ht="12.75">
      <c r="A170" s="279"/>
      <c r="B170" s="251"/>
      <c r="C170" s="250"/>
      <c r="D170" s="250"/>
      <c r="E170" s="253"/>
      <c r="F170" s="254"/>
      <c r="G170" s="276"/>
      <c r="H170" s="249"/>
      <c r="I170" s="249"/>
      <c r="J170" s="250"/>
      <c r="K170" s="250"/>
      <c r="L170" s="250"/>
      <c r="M170" s="251"/>
      <c r="N170" s="250"/>
      <c r="O170" s="267"/>
      <c r="P170" s="268"/>
      <c r="Q170" s="269"/>
      <c r="T170" s="59"/>
    </row>
    <row r="171" spans="1:20" ht="12.75">
      <c r="A171" s="279"/>
      <c r="B171" s="251"/>
      <c r="C171" s="250"/>
      <c r="D171" s="250"/>
      <c r="E171" s="253"/>
      <c r="F171" s="254"/>
      <c r="G171" s="255"/>
      <c r="H171" s="249"/>
      <c r="I171" s="249"/>
      <c r="J171" s="250"/>
      <c r="K171" s="250"/>
      <c r="L171" s="250"/>
      <c r="M171" s="251"/>
      <c r="N171" s="250"/>
      <c r="O171" s="267"/>
      <c r="P171" s="268"/>
      <c r="Q171" s="269"/>
      <c r="T171" s="59"/>
    </row>
    <row r="172" spans="1:20" ht="12.75">
      <c r="A172" s="279"/>
      <c r="B172" s="251"/>
      <c r="C172" s="250"/>
      <c r="D172" s="250"/>
      <c r="E172" s="253"/>
      <c r="F172" s="254"/>
      <c r="G172" s="276"/>
      <c r="H172" s="249"/>
      <c r="I172" s="249"/>
      <c r="J172" s="250"/>
      <c r="K172" s="250"/>
      <c r="L172" s="250"/>
      <c r="M172" s="251"/>
      <c r="N172" s="250"/>
      <c r="O172" s="267"/>
      <c r="P172" s="268"/>
      <c r="Q172" s="269"/>
      <c r="T172" s="59"/>
    </row>
    <row r="173" spans="1:20" ht="12.75">
      <c r="A173" s="279"/>
      <c r="B173" s="251"/>
      <c r="C173" s="250"/>
      <c r="D173" s="250"/>
      <c r="E173" s="253"/>
      <c r="F173" s="254"/>
      <c r="G173" s="276"/>
      <c r="H173" s="249"/>
      <c r="I173" s="249"/>
      <c r="J173" s="250"/>
      <c r="K173" s="250"/>
      <c r="L173" s="250"/>
      <c r="M173" s="251"/>
      <c r="N173" s="250"/>
      <c r="O173" s="267"/>
      <c r="P173" s="268"/>
      <c r="Q173" s="269"/>
      <c r="T173" s="59"/>
    </row>
    <row r="174" spans="1:20" ht="12.75">
      <c r="A174" s="279"/>
      <c r="B174" s="251"/>
      <c r="C174" s="250"/>
      <c r="D174" s="250"/>
      <c r="E174" s="253"/>
      <c r="F174" s="254"/>
      <c r="G174" s="276"/>
      <c r="H174" s="249"/>
      <c r="I174" s="249"/>
      <c r="J174" s="250"/>
      <c r="K174" s="250"/>
      <c r="L174" s="250"/>
      <c r="M174" s="251"/>
      <c r="N174" s="250"/>
      <c r="O174" s="267"/>
      <c r="P174" s="268"/>
      <c r="Q174" s="269"/>
      <c r="T174" s="59"/>
    </row>
    <row r="175" spans="1:20" ht="12.75">
      <c r="A175" s="292"/>
      <c r="B175" s="257"/>
      <c r="C175" s="258"/>
      <c r="D175" s="258"/>
      <c r="E175" s="253"/>
      <c r="F175" s="254"/>
      <c r="G175" s="276"/>
      <c r="H175" s="249"/>
      <c r="I175" s="249"/>
      <c r="J175" s="250"/>
      <c r="K175" s="250"/>
      <c r="L175" s="250"/>
      <c r="M175" s="251"/>
      <c r="N175" s="250"/>
      <c r="O175" s="267"/>
      <c r="P175" s="250"/>
      <c r="Q175" s="252"/>
      <c r="T175" s="59"/>
    </row>
    <row r="176" spans="1:20" ht="12.75">
      <c r="A176" s="279"/>
      <c r="B176" s="251"/>
      <c r="C176" s="250"/>
      <c r="D176" s="250"/>
      <c r="E176" s="253"/>
      <c r="F176" s="254"/>
      <c r="G176" s="276"/>
      <c r="H176" s="249"/>
      <c r="I176" s="249"/>
      <c r="J176" s="250"/>
      <c r="K176" s="250"/>
      <c r="L176" s="250"/>
      <c r="M176" s="251"/>
      <c r="N176" s="250"/>
      <c r="O176" s="267"/>
      <c r="P176" s="268"/>
      <c r="Q176" s="269"/>
      <c r="T176" s="59"/>
    </row>
    <row r="177" spans="1:20" ht="12.75">
      <c r="A177" s="279"/>
      <c r="B177" s="251"/>
      <c r="C177" s="250"/>
      <c r="D177" s="250"/>
      <c r="E177" s="253"/>
      <c r="F177" s="254"/>
      <c r="G177" s="276"/>
      <c r="H177" s="249"/>
      <c r="I177" s="249"/>
      <c r="J177" s="250"/>
      <c r="K177" s="250"/>
      <c r="L177" s="250"/>
      <c r="M177" s="251"/>
      <c r="N177" s="250"/>
      <c r="O177" s="267"/>
      <c r="P177" s="268"/>
      <c r="Q177" s="269"/>
      <c r="T177" s="59"/>
    </row>
    <row r="178" spans="1:20" ht="12.75">
      <c r="A178" s="279"/>
      <c r="B178" s="251"/>
      <c r="C178" s="250"/>
      <c r="D178" s="250"/>
      <c r="E178" s="253"/>
      <c r="F178" s="254"/>
      <c r="G178" s="276"/>
      <c r="H178" s="249"/>
      <c r="I178" s="249"/>
      <c r="J178" s="250"/>
      <c r="K178" s="250"/>
      <c r="L178" s="250"/>
      <c r="M178" s="251"/>
      <c r="N178" s="250"/>
      <c r="O178" s="267"/>
      <c r="P178" s="268"/>
      <c r="Q178" s="269"/>
      <c r="T178" s="59"/>
    </row>
    <row r="179" spans="1:20" ht="12.75">
      <c r="A179" s="279"/>
      <c r="B179" s="251"/>
      <c r="C179" s="250"/>
      <c r="D179" s="250"/>
      <c r="E179" s="253"/>
      <c r="F179" s="254"/>
      <c r="G179" s="276"/>
      <c r="H179" s="249"/>
      <c r="I179" s="249"/>
      <c r="J179" s="250"/>
      <c r="K179" s="250"/>
      <c r="L179" s="250"/>
      <c r="M179" s="251"/>
      <c r="N179" s="250"/>
      <c r="O179" s="267"/>
      <c r="P179" s="268"/>
      <c r="Q179" s="269"/>
      <c r="T179" s="59"/>
    </row>
    <row r="180" spans="1:20" ht="12.75">
      <c r="A180" s="279"/>
      <c r="B180" s="251"/>
      <c r="C180" s="250"/>
      <c r="D180" s="250"/>
      <c r="E180" s="253"/>
      <c r="F180" s="254"/>
      <c r="G180" s="276"/>
      <c r="H180" s="249"/>
      <c r="I180" s="249"/>
      <c r="J180" s="250"/>
      <c r="K180" s="250"/>
      <c r="L180" s="250"/>
      <c r="M180" s="251"/>
      <c r="N180" s="250"/>
      <c r="O180" s="267"/>
      <c r="P180" s="268"/>
      <c r="Q180" s="269"/>
      <c r="T180" s="59"/>
    </row>
    <row r="181" spans="1:20" ht="12.75">
      <c r="A181" s="279"/>
      <c r="B181" s="251"/>
      <c r="C181" s="250"/>
      <c r="D181" s="250"/>
      <c r="E181" s="253"/>
      <c r="F181" s="254"/>
      <c r="G181" s="276"/>
      <c r="H181" s="249"/>
      <c r="I181" s="249"/>
      <c r="J181" s="250"/>
      <c r="K181" s="250"/>
      <c r="L181" s="250"/>
      <c r="M181" s="251"/>
      <c r="N181" s="250"/>
      <c r="O181" s="267"/>
      <c r="P181" s="268"/>
      <c r="Q181" s="269"/>
      <c r="T181" s="59"/>
    </row>
    <row r="182" spans="1:20" ht="12.75">
      <c r="A182" s="279"/>
      <c r="B182" s="251"/>
      <c r="C182" s="250"/>
      <c r="D182" s="250"/>
      <c r="E182" s="253"/>
      <c r="F182" s="254"/>
      <c r="G182" s="276"/>
      <c r="H182" s="249"/>
      <c r="I182" s="249"/>
      <c r="J182" s="250"/>
      <c r="K182" s="250"/>
      <c r="L182" s="250"/>
      <c r="M182" s="251"/>
      <c r="N182" s="250"/>
      <c r="O182" s="267"/>
      <c r="P182" s="250"/>
      <c r="Q182" s="252"/>
      <c r="T182" s="59"/>
    </row>
    <row r="183" spans="1:20" ht="12.75">
      <c r="A183" s="279"/>
      <c r="B183" s="251"/>
      <c r="C183" s="250"/>
      <c r="D183" s="250"/>
      <c r="E183" s="253"/>
      <c r="F183" s="254"/>
      <c r="G183" s="276"/>
      <c r="H183" s="249"/>
      <c r="I183" s="290"/>
      <c r="J183" s="250"/>
      <c r="K183" s="250"/>
      <c r="L183" s="250"/>
      <c r="M183" s="251"/>
      <c r="N183" s="250"/>
      <c r="O183" s="267"/>
      <c r="P183" s="250"/>
      <c r="Q183" s="252"/>
      <c r="T183" s="59"/>
    </row>
    <row r="184" spans="1:20" ht="12.75">
      <c r="A184" s="279"/>
      <c r="B184" s="251"/>
      <c r="C184" s="250"/>
      <c r="D184" s="250"/>
      <c r="E184" s="253"/>
      <c r="F184" s="254"/>
      <c r="G184" s="276"/>
      <c r="H184" s="249"/>
      <c r="I184" s="249"/>
      <c r="J184" s="250"/>
      <c r="K184" s="250"/>
      <c r="L184" s="250"/>
      <c r="M184" s="251"/>
      <c r="N184" s="250"/>
      <c r="O184" s="267"/>
      <c r="P184" s="250"/>
      <c r="Q184" s="252"/>
      <c r="T184" s="59"/>
    </row>
    <row r="185" spans="1:20" ht="12.75">
      <c r="A185" s="279"/>
      <c r="B185" s="251"/>
      <c r="C185" s="250"/>
      <c r="D185" s="250"/>
      <c r="E185" s="253"/>
      <c r="F185" s="254"/>
      <c r="G185" s="276"/>
      <c r="H185" s="249"/>
      <c r="I185" s="249"/>
      <c r="J185" s="250"/>
      <c r="K185" s="250"/>
      <c r="L185" s="250"/>
      <c r="M185" s="251"/>
      <c r="N185" s="250"/>
      <c r="O185" s="267"/>
      <c r="P185" s="268"/>
      <c r="Q185" s="269"/>
      <c r="T185" s="59"/>
    </row>
    <row r="186" spans="1:20" ht="12.75">
      <c r="A186" s="279"/>
      <c r="B186" s="251"/>
      <c r="C186" s="250"/>
      <c r="D186" s="250"/>
      <c r="E186" s="253"/>
      <c r="F186" s="254"/>
      <c r="G186" s="276"/>
      <c r="H186" s="249"/>
      <c r="I186" s="249"/>
      <c r="J186" s="250"/>
      <c r="K186" s="250"/>
      <c r="L186" s="250"/>
      <c r="M186" s="251"/>
      <c r="N186" s="250"/>
      <c r="O186" s="267"/>
      <c r="P186" s="268"/>
      <c r="Q186" s="269"/>
      <c r="T186" s="59"/>
    </row>
    <row r="187" spans="1:20" ht="12.75">
      <c r="A187" s="279"/>
      <c r="B187" s="251"/>
      <c r="C187" s="250"/>
      <c r="D187" s="250"/>
      <c r="E187" s="253"/>
      <c r="F187" s="254"/>
      <c r="G187" s="276"/>
      <c r="H187" s="249"/>
      <c r="I187" s="249"/>
      <c r="J187" s="250"/>
      <c r="K187" s="250"/>
      <c r="L187" s="250"/>
      <c r="M187" s="251"/>
      <c r="N187" s="250"/>
      <c r="O187" s="267"/>
      <c r="P187" s="250"/>
      <c r="Q187" s="252"/>
      <c r="T187" s="59"/>
    </row>
    <row r="188" spans="1:20" ht="15">
      <c r="A188" s="293"/>
      <c r="B188" s="294"/>
      <c r="C188" s="250"/>
      <c r="D188" s="250"/>
      <c r="E188" s="295"/>
      <c r="F188" s="296"/>
      <c r="G188" s="297"/>
      <c r="H188" s="298"/>
      <c r="I188" s="299"/>
      <c r="J188" s="250"/>
      <c r="K188" s="250"/>
      <c r="L188" s="250"/>
      <c r="M188" s="251"/>
      <c r="N188" s="250"/>
      <c r="O188" s="267"/>
      <c r="P188" s="300"/>
      <c r="Q188" s="252"/>
      <c r="T188" s="59"/>
    </row>
    <row r="189" spans="1:20" ht="12.75">
      <c r="A189" s="279"/>
      <c r="B189" s="251"/>
      <c r="C189" s="250"/>
      <c r="D189" s="250"/>
      <c r="E189" s="253"/>
      <c r="F189" s="254"/>
      <c r="G189" s="276"/>
      <c r="H189" s="249"/>
      <c r="I189" s="249"/>
      <c r="J189" s="250"/>
      <c r="K189" s="250"/>
      <c r="L189" s="250"/>
      <c r="M189" s="251"/>
      <c r="N189" s="250"/>
      <c r="O189" s="267"/>
      <c r="P189" s="268"/>
      <c r="Q189" s="269"/>
      <c r="T189" s="59"/>
    </row>
    <row r="190" spans="1:20" ht="12.75">
      <c r="A190" s="279"/>
      <c r="B190" s="251"/>
      <c r="C190" s="250"/>
      <c r="D190" s="250"/>
      <c r="E190" s="253"/>
      <c r="F190" s="254"/>
      <c r="G190" s="276"/>
      <c r="H190" s="249"/>
      <c r="I190" s="249"/>
      <c r="J190" s="250"/>
      <c r="K190" s="250"/>
      <c r="L190" s="250"/>
      <c r="M190" s="251"/>
      <c r="N190" s="250"/>
      <c r="O190" s="267"/>
      <c r="P190" s="250"/>
      <c r="Q190" s="252"/>
      <c r="T190" s="59"/>
    </row>
    <row r="191" spans="1:20" ht="12.75">
      <c r="A191" s="279"/>
      <c r="B191" s="251"/>
      <c r="C191" s="250"/>
      <c r="D191" s="250"/>
      <c r="E191" s="253"/>
      <c r="F191" s="254"/>
      <c r="G191" s="276"/>
      <c r="H191" s="249"/>
      <c r="I191" s="249"/>
      <c r="J191" s="250"/>
      <c r="K191" s="250"/>
      <c r="L191" s="250"/>
      <c r="M191" s="251"/>
      <c r="N191" s="250"/>
      <c r="O191" s="267"/>
      <c r="P191" s="250"/>
      <c r="Q191" s="252"/>
      <c r="T191" s="59"/>
    </row>
    <row r="192" spans="1:20" ht="12.75">
      <c r="A192" s="279"/>
      <c r="B192" s="251"/>
      <c r="C192" s="250"/>
      <c r="D192" s="250"/>
      <c r="E192" s="253"/>
      <c r="F192" s="254"/>
      <c r="G192" s="276"/>
      <c r="H192" s="249"/>
      <c r="I192" s="249"/>
      <c r="J192" s="250"/>
      <c r="K192" s="250"/>
      <c r="L192" s="250"/>
      <c r="M192" s="251"/>
      <c r="N192" s="250"/>
      <c r="O192" s="267"/>
      <c r="P192" s="250"/>
      <c r="Q192" s="252"/>
      <c r="T192" s="59"/>
    </row>
    <row r="193" spans="1:20" ht="12.75">
      <c r="A193" s="279"/>
      <c r="B193" s="251"/>
      <c r="C193" s="250"/>
      <c r="D193" s="250"/>
      <c r="E193" s="253"/>
      <c r="F193" s="254"/>
      <c r="G193" s="276"/>
      <c r="H193" s="249"/>
      <c r="I193" s="249"/>
      <c r="J193" s="250"/>
      <c r="K193" s="250"/>
      <c r="L193" s="250"/>
      <c r="M193" s="251"/>
      <c r="N193" s="250"/>
      <c r="O193" s="267"/>
      <c r="P193" s="250"/>
      <c r="Q193" s="252"/>
      <c r="T193" s="59"/>
    </row>
    <row r="194" spans="1:20" ht="12.75">
      <c r="A194" s="279"/>
      <c r="B194" s="251"/>
      <c r="C194" s="250"/>
      <c r="D194" s="250"/>
      <c r="E194" s="253"/>
      <c r="F194" s="254"/>
      <c r="G194" s="276"/>
      <c r="H194" s="249"/>
      <c r="I194" s="249"/>
      <c r="J194" s="250"/>
      <c r="K194" s="250"/>
      <c r="L194" s="250"/>
      <c r="M194" s="251"/>
      <c r="N194" s="250"/>
      <c r="O194" s="267"/>
      <c r="P194" s="301"/>
      <c r="Q194" s="252"/>
      <c r="T194" s="59"/>
    </row>
    <row r="195" spans="1:20" ht="12.75">
      <c r="A195" s="302"/>
      <c r="B195" s="303"/>
      <c r="C195" s="304"/>
      <c r="D195" s="304"/>
      <c r="E195" s="305"/>
      <c r="F195" s="306"/>
      <c r="G195" s="307"/>
      <c r="H195" s="308"/>
      <c r="I195" s="308"/>
      <c r="J195" s="304"/>
      <c r="K195" s="304"/>
      <c r="L195" s="304"/>
      <c r="M195" s="303"/>
      <c r="N195" s="309"/>
      <c r="O195" s="310"/>
      <c r="P195" s="311"/>
      <c r="Q195" s="312"/>
      <c r="T195" s="59"/>
    </row>
    <row r="196" spans="1:20" ht="12.75">
      <c r="A196" s="302"/>
      <c r="B196" s="303"/>
      <c r="C196" s="304"/>
      <c r="D196" s="304"/>
      <c r="E196" s="305"/>
      <c r="F196" s="306"/>
      <c r="G196" s="307"/>
      <c r="H196" s="308"/>
      <c r="I196" s="308"/>
      <c r="J196" s="304"/>
      <c r="K196" s="304"/>
      <c r="L196" s="304"/>
      <c r="M196" s="303"/>
      <c r="N196" s="309"/>
      <c r="O196" s="310"/>
      <c r="P196" s="311"/>
      <c r="Q196" s="312"/>
      <c r="T196" s="59"/>
    </row>
    <row r="197" spans="1:20" ht="12.75">
      <c r="A197" s="302"/>
      <c r="B197" s="303"/>
      <c r="C197" s="304"/>
      <c r="D197" s="304"/>
      <c r="E197" s="305"/>
      <c r="F197" s="306"/>
      <c r="G197" s="307"/>
      <c r="H197" s="308"/>
      <c r="I197" s="308"/>
      <c r="J197" s="304"/>
      <c r="K197" s="304"/>
      <c r="L197" s="304"/>
      <c r="M197" s="303"/>
      <c r="N197" s="309"/>
      <c r="O197" s="310"/>
      <c r="P197" s="311"/>
      <c r="Q197" s="312"/>
      <c r="T197" s="59"/>
    </row>
    <row r="198" spans="1:20" ht="12.75">
      <c r="A198" s="302"/>
      <c r="B198" s="303"/>
      <c r="C198" s="304"/>
      <c r="D198" s="304"/>
      <c r="E198" s="305"/>
      <c r="F198" s="306"/>
      <c r="G198" s="307"/>
      <c r="H198" s="308"/>
      <c r="I198" s="313"/>
      <c r="J198" s="304"/>
      <c r="K198" s="304"/>
      <c r="L198" s="304"/>
      <c r="M198" s="303"/>
      <c r="N198" s="309"/>
      <c r="O198" s="310"/>
      <c r="P198" s="309"/>
      <c r="Q198" s="314"/>
      <c r="T198" s="59"/>
    </row>
    <row r="199" spans="1:20" ht="12.75">
      <c r="A199" s="302"/>
      <c r="B199" s="315"/>
      <c r="C199" s="316"/>
      <c r="D199" s="316"/>
      <c r="E199" s="317"/>
      <c r="F199" s="306"/>
      <c r="G199" s="307"/>
      <c r="H199" s="308"/>
      <c r="I199" s="313"/>
      <c r="J199" s="304"/>
      <c r="K199" s="304"/>
      <c r="L199" s="304"/>
      <c r="M199" s="303"/>
      <c r="N199" s="309"/>
      <c r="O199" s="310"/>
      <c r="P199" s="309"/>
      <c r="Q199" s="314"/>
      <c r="T199" s="59"/>
    </row>
    <row r="200" spans="1:20" ht="12.75">
      <c r="A200" s="302"/>
      <c r="B200" s="303"/>
      <c r="C200" s="304"/>
      <c r="D200" s="304"/>
      <c r="E200" s="305"/>
      <c r="F200" s="306"/>
      <c r="G200" s="307"/>
      <c r="H200" s="308"/>
      <c r="I200" s="308"/>
      <c r="J200" s="304"/>
      <c r="K200" s="304"/>
      <c r="L200" s="304"/>
      <c r="M200" s="303"/>
      <c r="N200" s="309"/>
      <c r="O200" s="310"/>
      <c r="P200" s="311"/>
      <c r="Q200" s="312"/>
      <c r="T200" s="59"/>
    </row>
    <row r="201" spans="1:20" ht="12.75">
      <c r="A201" s="302"/>
      <c r="B201" s="303"/>
      <c r="C201" s="304"/>
      <c r="D201" s="304"/>
      <c r="E201" s="305"/>
      <c r="F201" s="306"/>
      <c r="G201" s="307"/>
      <c r="H201" s="308"/>
      <c r="I201" s="308"/>
      <c r="J201" s="304"/>
      <c r="K201" s="304"/>
      <c r="L201" s="304"/>
      <c r="M201" s="303"/>
      <c r="N201" s="309"/>
      <c r="O201" s="310"/>
      <c r="P201" s="311"/>
      <c r="Q201" s="312"/>
      <c r="T201" s="193"/>
    </row>
    <row r="202" spans="1:20" ht="12.75">
      <c r="A202" s="318"/>
      <c r="B202" s="319"/>
      <c r="C202" s="320"/>
      <c r="D202" s="320"/>
      <c r="E202" s="321"/>
      <c r="F202" s="306"/>
      <c r="G202" s="307"/>
      <c r="H202" s="308"/>
      <c r="I202" s="308"/>
      <c r="J202" s="304"/>
      <c r="K202" s="304"/>
      <c r="L202" s="320"/>
      <c r="M202" s="319"/>
      <c r="N202" s="309"/>
      <c r="O202" s="310"/>
      <c r="P202" s="309"/>
      <c r="Q202" s="314"/>
      <c r="T202" s="59"/>
    </row>
    <row r="203" spans="1:20" ht="12.75">
      <c r="A203" s="302"/>
      <c r="B203" s="303"/>
      <c r="C203" s="304"/>
      <c r="D203" s="304"/>
      <c r="E203" s="305"/>
      <c r="F203" s="306"/>
      <c r="G203" s="307"/>
      <c r="H203" s="308"/>
      <c r="I203" s="313"/>
      <c r="J203" s="304"/>
      <c r="K203" s="304"/>
      <c r="L203" s="304"/>
      <c r="M203" s="303"/>
      <c r="N203" s="309"/>
      <c r="O203" s="310"/>
      <c r="P203" s="311"/>
      <c r="Q203" s="312"/>
      <c r="T203" s="59"/>
    </row>
    <row r="204" spans="1:20" ht="12.75">
      <c r="A204" s="302"/>
      <c r="B204" s="303"/>
      <c r="C204" s="304"/>
      <c r="D204" s="304"/>
      <c r="E204" s="305"/>
      <c r="F204" s="306"/>
      <c r="G204" s="307"/>
      <c r="H204" s="308"/>
      <c r="I204" s="313"/>
      <c r="J204" s="304"/>
      <c r="K204" s="304"/>
      <c r="L204" s="304"/>
      <c r="M204" s="303"/>
      <c r="N204" s="309"/>
      <c r="O204" s="310"/>
      <c r="P204" s="309"/>
      <c r="Q204" s="314"/>
      <c r="T204" s="59"/>
    </row>
    <row r="205" spans="1:20" ht="12.75">
      <c r="A205" s="302"/>
      <c r="B205" s="303"/>
      <c r="C205" s="304"/>
      <c r="D205" s="304"/>
      <c r="E205" s="305"/>
      <c r="F205" s="306"/>
      <c r="G205" s="322"/>
      <c r="H205" s="308"/>
      <c r="I205" s="313"/>
      <c r="J205" s="304"/>
      <c r="K205" s="304"/>
      <c r="L205" s="304"/>
      <c r="M205" s="303"/>
      <c r="N205" s="309"/>
      <c r="O205" s="310"/>
      <c r="P205" s="309"/>
      <c r="Q205" s="314"/>
      <c r="T205" s="59"/>
    </row>
    <row r="206" spans="1:20" ht="12.75">
      <c r="A206" s="302"/>
      <c r="B206" s="303"/>
      <c r="C206" s="304"/>
      <c r="D206" s="304"/>
      <c r="E206" s="305"/>
      <c r="F206" s="306"/>
      <c r="G206" s="307"/>
      <c r="H206" s="308"/>
      <c r="I206" s="313"/>
      <c r="J206" s="304"/>
      <c r="K206" s="304"/>
      <c r="L206" s="304"/>
      <c r="M206" s="303"/>
      <c r="N206" s="309"/>
      <c r="O206" s="310"/>
      <c r="P206" s="311"/>
      <c r="Q206" s="312"/>
      <c r="T206" s="59"/>
    </row>
    <row r="207" spans="1:20" ht="12.75">
      <c r="A207" s="302"/>
      <c r="B207" s="303"/>
      <c r="C207" s="304"/>
      <c r="D207" s="304"/>
      <c r="E207" s="305"/>
      <c r="F207" s="306"/>
      <c r="G207" s="307"/>
      <c r="H207" s="308"/>
      <c r="I207" s="313"/>
      <c r="J207" s="304"/>
      <c r="K207" s="304"/>
      <c r="L207" s="304"/>
      <c r="M207" s="303"/>
      <c r="N207" s="309"/>
      <c r="O207" s="310"/>
      <c r="P207" s="309"/>
      <c r="Q207" s="314"/>
      <c r="T207" s="59"/>
    </row>
    <row r="208" spans="1:20" ht="12.75">
      <c r="A208" s="302"/>
      <c r="B208" s="303"/>
      <c r="C208" s="304"/>
      <c r="D208" s="304"/>
      <c r="E208" s="305"/>
      <c r="F208" s="306"/>
      <c r="G208" s="307"/>
      <c r="H208" s="308"/>
      <c r="I208" s="313"/>
      <c r="J208" s="304"/>
      <c r="K208" s="304"/>
      <c r="L208" s="304"/>
      <c r="M208" s="303"/>
      <c r="N208" s="309"/>
      <c r="O208" s="310"/>
      <c r="P208" s="309"/>
      <c r="Q208" s="314"/>
      <c r="T208" s="59"/>
    </row>
    <row r="209" spans="1:20" ht="12.75">
      <c r="A209" s="302"/>
      <c r="B209" s="303"/>
      <c r="C209" s="304"/>
      <c r="D209" s="304"/>
      <c r="E209" s="305"/>
      <c r="F209" s="306"/>
      <c r="G209" s="307"/>
      <c r="H209" s="308"/>
      <c r="I209" s="313"/>
      <c r="J209" s="304"/>
      <c r="K209" s="304"/>
      <c r="L209" s="304"/>
      <c r="M209" s="303"/>
      <c r="N209" s="309"/>
      <c r="O209" s="310"/>
      <c r="P209" s="309"/>
      <c r="Q209" s="314"/>
      <c r="T209" s="193"/>
    </row>
    <row r="210" spans="1:20" ht="12.75">
      <c r="A210" s="302"/>
      <c r="B210" s="303"/>
      <c r="C210" s="304"/>
      <c r="D210" s="304"/>
      <c r="E210" s="305"/>
      <c r="F210" s="306"/>
      <c r="G210" s="307"/>
      <c r="H210" s="308"/>
      <c r="I210" s="313"/>
      <c r="J210" s="304"/>
      <c r="K210" s="304"/>
      <c r="L210" s="304"/>
      <c r="M210" s="303"/>
      <c r="N210" s="309"/>
      <c r="O210" s="310"/>
      <c r="P210" s="311"/>
      <c r="Q210" s="312"/>
      <c r="T210" s="59"/>
    </row>
    <row r="211" spans="1:20" ht="12.75">
      <c r="A211" s="302"/>
      <c r="B211" s="303"/>
      <c r="C211" s="304"/>
      <c r="D211" s="304"/>
      <c r="E211" s="305"/>
      <c r="F211" s="306"/>
      <c r="G211" s="307"/>
      <c r="H211" s="308"/>
      <c r="I211" s="313"/>
      <c r="J211" s="304"/>
      <c r="K211" s="304"/>
      <c r="L211" s="304"/>
      <c r="M211" s="303"/>
      <c r="N211" s="309"/>
      <c r="O211" s="310"/>
      <c r="P211" s="311"/>
      <c r="Q211" s="312"/>
      <c r="T211" s="59"/>
    </row>
    <row r="212" spans="1:20" ht="12.75">
      <c r="A212" s="323"/>
      <c r="B212" s="303"/>
      <c r="C212" s="304"/>
      <c r="D212" s="304"/>
      <c r="E212" s="305"/>
      <c r="F212" s="306"/>
      <c r="G212" s="307"/>
      <c r="H212" s="308"/>
      <c r="I212" s="313"/>
      <c r="J212" s="304"/>
      <c r="K212" s="304"/>
      <c r="L212" s="304"/>
      <c r="M212" s="303"/>
      <c r="N212" s="309"/>
      <c r="O212" s="310"/>
      <c r="P212" s="311"/>
      <c r="Q212" s="312"/>
      <c r="T212" s="59"/>
    </row>
    <row r="213" spans="1:20" ht="12.75">
      <c r="A213" s="323"/>
      <c r="B213" s="303"/>
      <c r="C213" s="304"/>
      <c r="D213" s="304"/>
      <c r="E213" s="305"/>
      <c r="F213" s="306"/>
      <c r="G213" s="307"/>
      <c r="H213" s="308"/>
      <c r="I213" s="313"/>
      <c r="J213" s="304"/>
      <c r="K213" s="304"/>
      <c r="L213" s="304"/>
      <c r="M213" s="303"/>
      <c r="N213" s="309"/>
      <c r="O213" s="310"/>
      <c r="P213" s="311"/>
      <c r="Q213" s="312"/>
      <c r="T213" s="59"/>
    </row>
    <row r="214" spans="1:20" ht="12.75">
      <c r="A214" s="302"/>
      <c r="B214" s="303"/>
      <c r="C214" s="304"/>
      <c r="D214" s="304"/>
      <c r="E214" s="305"/>
      <c r="F214" s="306"/>
      <c r="G214" s="307"/>
      <c r="H214" s="308"/>
      <c r="I214" s="313"/>
      <c r="J214" s="304"/>
      <c r="K214" s="304"/>
      <c r="L214" s="304"/>
      <c r="M214" s="303"/>
      <c r="N214" s="309"/>
      <c r="O214" s="310"/>
      <c r="P214" s="311"/>
      <c r="Q214" s="312"/>
      <c r="T214" s="59"/>
    </row>
    <row r="215" spans="1:20" ht="12.75">
      <c r="A215" s="324"/>
      <c r="B215" s="303"/>
      <c r="C215" s="304"/>
      <c r="D215" s="304"/>
      <c r="E215" s="305"/>
      <c r="F215" s="306"/>
      <c r="G215" s="307"/>
      <c r="H215" s="308"/>
      <c r="I215" s="313"/>
      <c r="J215" s="304"/>
      <c r="K215" s="304"/>
      <c r="L215" s="304"/>
      <c r="M215" s="303"/>
      <c r="N215" s="309"/>
      <c r="O215" s="310"/>
      <c r="P215" s="309"/>
      <c r="Q215" s="314"/>
      <c r="T215" s="59"/>
    </row>
    <row r="216" spans="1:20" ht="12.75">
      <c r="A216" s="324"/>
      <c r="B216" s="303"/>
      <c r="C216" s="304"/>
      <c r="D216" s="304"/>
      <c r="E216" s="305"/>
      <c r="F216" s="306"/>
      <c r="G216" s="307"/>
      <c r="H216" s="308"/>
      <c r="I216" s="313"/>
      <c r="J216" s="304"/>
      <c r="K216" s="304"/>
      <c r="L216" s="304"/>
      <c r="M216" s="303"/>
      <c r="N216" s="309"/>
      <c r="O216" s="310"/>
      <c r="P216" s="309"/>
      <c r="Q216" s="314"/>
      <c r="T216" s="193"/>
    </row>
    <row r="217" spans="1:20" ht="12.75">
      <c r="A217" s="302"/>
      <c r="B217" s="303"/>
      <c r="C217" s="304"/>
      <c r="D217" s="304"/>
      <c r="E217" s="305"/>
      <c r="F217" s="306"/>
      <c r="G217" s="307"/>
      <c r="H217" s="308"/>
      <c r="I217" s="313"/>
      <c r="J217" s="304"/>
      <c r="K217" s="304"/>
      <c r="L217" s="304"/>
      <c r="M217" s="303"/>
      <c r="N217" s="309"/>
      <c r="O217" s="310"/>
      <c r="P217" s="309"/>
      <c r="Q217" s="314"/>
      <c r="T217" s="193"/>
    </row>
    <row r="218" spans="1:20" ht="12.75">
      <c r="A218" s="302"/>
      <c r="B218" s="303"/>
      <c r="C218" s="304"/>
      <c r="D218" s="304"/>
      <c r="E218" s="305"/>
      <c r="F218" s="306"/>
      <c r="G218" s="307"/>
      <c r="H218" s="308"/>
      <c r="I218" s="313"/>
      <c r="J218" s="304"/>
      <c r="K218" s="304"/>
      <c r="L218" s="304"/>
      <c r="M218" s="303"/>
      <c r="N218" s="309"/>
      <c r="O218" s="310"/>
      <c r="P218" s="309"/>
      <c r="Q218" s="314"/>
      <c r="T218" s="193"/>
    </row>
    <row r="219" spans="1:20" ht="12.75">
      <c r="A219" s="302"/>
      <c r="B219" s="303"/>
      <c r="C219" s="304"/>
      <c r="D219" s="304"/>
      <c r="E219" s="305"/>
      <c r="F219" s="306"/>
      <c r="G219" s="307"/>
      <c r="H219" s="308"/>
      <c r="I219" s="313"/>
      <c r="J219" s="325"/>
      <c r="K219" s="325"/>
      <c r="L219" s="325"/>
      <c r="M219" s="303"/>
      <c r="N219" s="309"/>
      <c r="O219" s="310"/>
      <c r="P219" s="311"/>
      <c r="Q219" s="312"/>
      <c r="T219" s="59"/>
    </row>
    <row r="220" spans="1:20" ht="12.75">
      <c r="A220" s="302"/>
      <c r="B220" s="303"/>
      <c r="C220" s="304"/>
      <c r="D220" s="304"/>
      <c r="E220" s="326"/>
      <c r="F220" s="327"/>
      <c r="G220" s="328"/>
      <c r="H220" s="308"/>
      <c r="I220" s="313"/>
      <c r="J220" s="304"/>
      <c r="K220" s="304"/>
      <c r="L220" s="304"/>
      <c r="M220" s="303"/>
      <c r="N220" s="309"/>
      <c r="O220" s="310"/>
      <c r="P220" s="311"/>
      <c r="Q220" s="312"/>
      <c r="T220" s="59"/>
    </row>
    <row r="221" spans="1:20" ht="12.75">
      <c r="A221" s="302"/>
      <c r="B221" s="303"/>
      <c r="C221" s="304"/>
      <c r="D221" s="304"/>
      <c r="E221" s="305"/>
      <c r="F221" s="306"/>
      <c r="G221" s="307"/>
      <c r="H221" s="308"/>
      <c r="I221" s="313"/>
      <c r="J221" s="304"/>
      <c r="K221" s="304"/>
      <c r="L221" s="304"/>
      <c r="M221" s="303"/>
      <c r="N221" s="309"/>
      <c r="O221" s="310"/>
      <c r="P221" s="311"/>
      <c r="Q221" s="312"/>
      <c r="T221" s="59"/>
    </row>
    <row r="222" spans="1:20" ht="12.75">
      <c r="A222" s="302"/>
      <c r="B222" s="303"/>
      <c r="C222" s="304"/>
      <c r="D222" s="304"/>
      <c r="E222" s="305"/>
      <c r="F222" s="306"/>
      <c r="G222" s="307"/>
      <c r="H222" s="308"/>
      <c r="I222" s="313"/>
      <c r="J222" s="304"/>
      <c r="K222" s="304"/>
      <c r="L222" s="304"/>
      <c r="M222" s="303"/>
      <c r="N222" s="309"/>
      <c r="O222" s="310"/>
      <c r="P222" s="311"/>
      <c r="Q222" s="312"/>
      <c r="T222" s="59"/>
    </row>
    <row r="223" spans="1:20" ht="12.75">
      <c r="A223" s="302"/>
      <c r="B223" s="303"/>
      <c r="C223" s="304"/>
      <c r="D223" s="304"/>
      <c r="E223" s="305"/>
      <c r="F223" s="306"/>
      <c r="G223" s="307"/>
      <c r="H223" s="308"/>
      <c r="I223" s="313"/>
      <c r="J223" s="304"/>
      <c r="K223" s="304"/>
      <c r="L223" s="304"/>
      <c r="M223" s="303"/>
      <c r="N223" s="309"/>
      <c r="O223" s="310"/>
      <c r="P223" s="311"/>
      <c r="Q223" s="312"/>
      <c r="T223" s="59"/>
    </row>
    <row r="224" spans="1:20" ht="12.75">
      <c r="A224" s="302"/>
      <c r="B224" s="303"/>
      <c r="C224" s="304"/>
      <c r="D224" s="304"/>
      <c r="E224" s="305"/>
      <c r="F224" s="306"/>
      <c r="G224" s="307"/>
      <c r="H224" s="308"/>
      <c r="I224" s="313"/>
      <c r="J224" s="304"/>
      <c r="K224" s="304"/>
      <c r="L224" s="304"/>
      <c r="M224" s="303"/>
      <c r="N224" s="309"/>
      <c r="O224" s="310"/>
      <c r="P224" s="311"/>
      <c r="Q224" s="312"/>
      <c r="T224" s="59"/>
    </row>
    <row r="225" spans="1:20" ht="12.75">
      <c r="A225" s="302"/>
      <c r="B225" s="303"/>
      <c r="C225" s="304"/>
      <c r="D225" s="304"/>
      <c r="E225" s="305"/>
      <c r="F225" s="306"/>
      <c r="G225" s="307"/>
      <c r="H225" s="308"/>
      <c r="I225" s="313"/>
      <c r="J225" s="304"/>
      <c r="K225" s="304"/>
      <c r="L225" s="304"/>
      <c r="M225" s="303"/>
      <c r="N225" s="309"/>
      <c r="O225" s="310"/>
      <c r="P225" s="309"/>
      <c r="Q225" s="314"/>
      <c r="T225" s="59"/>
    </row>
    <row r="226" spans="1:20" ht="12.75">
      <c r="A226" s="302"/>
      <c r="B226" s="303"/>
      <c r="C226" s="304"/>
      <c r="D226" s="304"/>
      <c r="E226" s="305"/>
      <c r="F226" s="306"/>
      <c r="G226" s="307"/>
      <c r="H226" s="308"/>
      <c r="I226" s="313"/>
      <c r="J226" s="304"/>
      <c r="K226" s="304"/>
      <c r="L226" s="304"/>
      <c r="M226" s="303"/>
      <c r="N226" s="309"/>
      <c r="O226" s="310"/>
      <c r="P226" s="309"/>
      <c r="Q226" s="314"/>
      <c r="T226" s="59"/>
    </row>
    <row r="227" spans="1:20" ht="12.75">
      <c r="A227" s="302"/>
      <c r="B227" s="303"/>
      <c r="C227" s="304"/>
      <c r="D227" s="304"/>
      <c r="E227" s="305"/>
      <c r="F227" s="327"/>
      <c r="G227" s="307"/>
      <c r="H227" s="308"/>
      <c r="I227" s="308"/>
      <c r="J227" s="325"/>
      <c r="K227" s="325"/>
      <c r="L227" s="325"/>
      <c r="M227" s="303"/>
      <c r="N227" s="309"/>
      <c r="O227" s="310"/>
      <c r="P227" s="311"/>
      <c r="Q227" s="312"/>
      <c r="T227" s="59"/>
    </row>
    <row r="228" spans="1:20" ht="12.75">
      <c r="A228" s="302"/>
      <c r="B228" s="303"/>
      <c r="C228" s="304"/>
      <c r="D228" s="304"/>
      <c r="E228" s="305"/>
      <c r="F228" s="306"/>
      <c r="G228" s="307"/>
      <c r="H228" s="308"/>
      <c r="I228" s="313"/>
      <c r="J228" s="304"/>
      <c r="K228" s="304"/>
      <c r="L228" s="304"/>
      <c r="M228" s="303"/>
      <c r="N228" s="309"/>
      <c r="O228" s="310"/>
      <c r="P228" s="311"/>
      <c r="Q228" s="312"/>
      <c r="T228" s="193"/>
    </row>
    <row r="229" spans="1:20" ht="12.75">
      <c r="A229" s="302"/>
      <c r="B229" s="303"/>
      <c r="C229" s="304"/>
      <c r="D229" s="304"/>
      <c r="E229" s="305"/>
      <c r="F229" s="306"/>
      <c r="G229" s="307"/>
      <c r="H229" s="308"/>
      <c r="I229" s="313"/>
      <c r="J229" s="304"/>
      <c r="K229" s="304"/>
      <c r="L229" s="304"/>
      <c r="M229" s="303"/>
      <c r="N229" s="309"/>
      <c r="O229" s="310"/>
      <c r="P229" s="311"/>
      <c r="Q229" s="312"/>
      <c r="T229" s="193"/>
    </row>
    <row r="230" spans="1:20" ht="12.75">
      <c r="A230" s="302"/>
      <c r="B230" s="303"/>
      <c r="C230" s="304"/>
      <c r="D230" s="304"/>
      <c r="E230" s="305"/>
      <c r="F230" s="304"/>
      <c r="G230" s="329"/>
      <c r="H230" s="327"/>
      <c r="I230" s="304"/>
      <c r="J230" s="304"/>
      <c r="K230" s="304"/>
      <c r="L230" s="304"/>
      <c r="M230" s="303"/>
      <c r="N230" s="309"/>
      <c r="O230" s="310"/>
      <c r="P230" s="309"/>
      <c r="Q230" s="314"/>
      <c r="T230" s="59"/>
    </row>
    <row r="231" spans="1:20" ht="12.75">
      <c r="A231" s="302"/>
      <c r="B231" s="303"/>
      <c r="C231" s="304"/>
      <c r="D231" s="304"/>
      <c r="E231" s="305"/>
      <c r="F231" s="304"/>
      <c r="G231" s="304"/>
      <c r="H231" s="327"/>
      <c r="I231" s="304"/>
      <c r="J231" s="304"/>
      <c r="K231" s="304"/>
      <c r="L231" s="304"/>
      <c r="M231" s="303"/>
      <c r="N231" s="309"/>
      <c r="O231" s="310"/>
      <c r="P231" s="309"/>
      <c r="Q231" s="314"/>
      <c r="T231" s="193"/>
    </row>
    <row r="232" spans="1:20" ht="12.75">
      <c r="A232" s="302"/>
      <c r="B232" s="303"/>
      <c r="C232" s="304"/>
      <c r="D232" s="304"/>
      <c r="E232" s="305"/>
      <c r="F232" s="306"/>
      <c r="G232" s="307"/>
      <c r="H232" s="308"/>
      <c r="I232" s="313"/>
      <c r="J232" s="304"/>
      <c r="K232" s="304"/>
      <c r="L232" s="304"/>
      <c r="M232" s="303"/>
      <c r="N232" s="309"/>
      <c r="O232" s="310"/>
      <c r="P232" s="309"/>
      <c r="Q232" s="314"/>
      <c r="T232" s="59"/>
    </row>
    <row r="233" spans="1:20" ht="12.75">
      <c r="A233" s="302"/>
      <c r="B233" s="303"/>
      <c r="C233" s="304"/>
      <c r="D233" s="304"/>
      <c r="E233" s="305"/>
      <c r="F233" s="306"/>
      <c r="G233" s="307"/>
      <c r="H233" s="308"/>
      <c r="I233" s="313"/>
      <c r="J233" s="304"/>
      <c r="K233" s="304"/>
      <c r="L233" s="304"/>
      <c r="M233" s="303"/>
      <c r="N233" s="309"/>
      <c r="O233" s="310"/>
      <c r="P233" s="311"/>
      <c r="Q233" s="312"/>
      <c r="T233" s="59"/>
    </row>
    <row r="234" spans="1:20" ht="12.75">
      <c r="A234" s="302"/>
      <c r="B234" s="303"/>
      <c r="C234" s="304"/>
      <c r="D234" s="304"/>
      <c r="E234" s="305"/>
      <c r="F234" s="306"/>
      <c r="G234" s="307"/>
      <c r="H234" s="308"/>
      <c r="I234" s="313"/>
      <c r="J234" s="304"/>
      <c r="K234" s="304"/>
      <c r="L234" s="304"/>
      <c r="M234" s="303"/>
      <c r="N234" s="309"/>
      <c r="O234" s="310"/>
      <c r="P234" s="309"/>
      <c r="Q234" s="314"/>
      <c r="T234" s="59"/>
    </row>
    <row r="235" spans="1:20" ht="12.75">
      <c r="A235" s="302"/>
      <c r="B235" s="303"/>
      <c r="C235" s="304"/>
      <c r="D235" s="304"/>
      <c r="E235" s="305"/>
      <c r="F235" s="306"/>
      <c r="G235" s="307"/>
      <c r="H235" s="308"/>
      <c r="I235" s="313"/>
      <c r="J235" s="304"/>
      <c r="K235" s="304"/>
      <c r="L235" s="304"/>
      <c r="M235" s="303"/>
      <c r="N235" s="309"/>
      <c r="O235" s="310"/>
      <c r="P235" s="309"/>
      <c r="Q235" s="314"/>
      <c r="T235" s="59"/>
    </row>
    <row r="236" spans="1:20" ht="12.75">
      <c r="A236" s="302"/>
      <c r="B236" s="303"/>
      <c r="C236" s="304"/>
      <c r="D236" s="304"/>
      <c r="E236" s="305"/>
      <c r="F236" s="306"/>
      <c r="G236" s="307"/>
      <c r="H236" s="308"/>
      <c r="I236" s="313"/>
      <c r="J236" s="304"/>
      <c r="K236" s="304"/>
      <c r="L236" s="304"/>
      <c r="M236" s="303"/>
      <c r="N236" s="309"/>
      <c r="O236" s="310"/>
      <c r="P236" s="309"/>
      <c r="Q236" s="314"/>
      <c r="T236" s="59"/>
    </row>
    <row r="237" spans="1:20" ht="12.75">
      <c r="A237" s="302"/>
      <c r="B237" s="303"/>
      <c r="C237" s="304"/>
      <c r="D237" s="304"/>
      <c r="E237" s="305"/>
      <c r="F237" s="306"/>
      <c r="G237" s="307"/>
      <c r="H237" s="308"/>
      <c r="I237" s="313"/>
      <c r="J237" s="304"/>
      <c r="K237" s="304"/>
      <c r="L237" s="304"/>
      <c r="M237" s="303"/>
      <c r="N237" s="309"/>
      <c r="O237" s="310"/>
      <c r="P237" s="311"/>
      <c r="Q237" s="312"/>
      <c r="T237" s="193"/>
    </row>
    <row r="238" spans="1:20" ht="12.75">
      <c r="A238" s="279"/>
      <c r="B238" s="330"/>
      <c r="C238" s="331"/>
      <c r="D238" s="331"/>
      <c r="E238" s="332"/>
      <c r="F238" s="333"/>
      <c r="G238" s="334"/>
      <c r="H238" s="298"/>
      <c r="I238" s="299"/>
      <c r="J238" s="331"/>
      <c r="K238" s="331"/>
      <c r="L238" s="331"/>
      <c r="M238" s="330"/>
      <c r="N238" s="331"/>
      <c r="O238" s="335"/>
      <c r="P238" s="331"/>
      <c r="Q238" s="336"/>
      <c r="T238" s="193"/>
    </row>
    <row r="239" spans="1:20" ht="12.75">
      <c r="A239" s="302"/>
      <c r="B239" s="337"/>
      <c r="C239" s="304"/>
      <c r="D239" s="338"/>
      <c r="E239" s="305"/>
      <c r="F239" s="306"/>
      <c r="G239" s="307"/>
      <c r="H239" s="339"/>
      <c r="I239" s="340"/>
      <c r="J239" s="304"/>
      <c r="K239" s="304"/>
      <c r="L239" s="304"/>
      <c r="M239" s="303"/>
      <c r="N239" s="309"/>
      <c r="O239" s="310"/>
      <c r="P239" s="311"/>
      <c r="Q239" s="312"/>
      <c r="T239" s="193"/>
    </row>
    <row r="240" spans="1:20" ht="12.75">
      <c r="A240" s="302"/>
      <c r="B240" s="337"/>
      <c r="C240" s="304"/>
      <c r="D240" s="304"/>
      <c r="E240" s="305"/>
      <c r="F240" s="306"/>
      <c r="G240" s="307"/>
      <c r="H240" s="339"/>
      <c r="I240" s="340"/>
      <c r="J240" s="304"/>
      <c r="K240" s="304"/>
      <c r="L240" s="304"/>
      <c r="M240" s="303"/>
      <c r="N240" s="309"/>
      <c r="O240" s="310"/>
      <c r="P240" s="311"/>
      <c r="Q240" s="312"/>
      <c r="T240" s="59"/>
    </row>
    <row r="241" spans="1:20" ht="12.75">
      <c r="A241" s="302"/>
      <c r="B241" s="303"/>
      <c r="C241" s="304"/>
      <c r="D241" s="304"/>
      <c r="E241" s="305"/>
      <c r="F241" s="306"/>
      <c r="G241" s="307"/>
      <c r="H241" s="340"/>
      <c r="I241" s="340"/>
      <c r="J241" s="304"/>
      <c r="K241" s="304"/>
      <c r="L241" s="304"/>
      <c r="M241" s="303"/>
      <c r="N241" s="309"/>
      <c r="O241" s="310"/>
      <c r="P241" s="311"/>
      <c r="Q241" s="312"/>
      <c r="T241" s="59"/>
    </row>
    <row r="242" spans="1:20" ht="12.75">
      <c r="A242" s="302"/>
      <c r="B242" s="303"/>
      <c r="C242" s="304"/>
      <c r="D242" s="304"/>
      <c r="E242" s="305"/>
      <c r="F242" s="306"/>
      <c r="G242" s="307"/>
      <c r="H242" s="340"/>
      <c r="I242" s="340"/>
      <c r="J242" s="304"/>
      <c r="K242" s="304"/>
      <c r="L242" s="304"/>
      <c r="M242" s="303"/>
      <c r="N242" s="309"/>
      <c r="O242" s="310"/>
      <c r="P242" s="311"/>
      <c r="Q242" s="312"/>
      <c r="T242" s="59"/>
    </row>
    <row r="243" spans="1:20" ht="12.75">
      <c r="A243" s="302"/>
      <c r="B243" s="303"/>
      <c r="C243" s="341"/>
      <c r="D243" s="304"/>
      <c r="E243" s="305"/>
      <c r="F243" s="306"/>
      <c r="G243" s="307"/>
      <c r="H243" s="340"/>
      <c r="I243" s="340"/>
      <c r="J243" s="304"/>
      <c r="K243" s="304"/>
      <c r="L243" s="304"/>
      <c r="M243" s="303"/>
      <c r="N243" s="309"/>
      <c r="O243" s="310"/>
      <c r="P243" s="311"/>
      <c r="Q243" s="312"/>
      <c r="T243" s="59"/>
    </row>
    <row r="244" spans="1:20" ht="12.75">
      <c r="A244" s="302"/>
      <c r="B244" s="303"/>
      <c r="C244" s="304"/>
      <c r="D244" s="304"/>
      <c r="E244" s="305"/>
      <c r="F244" s="306"/>
      <c r="G244" s="307"/>
      <c r="H244" s="340"/>
      <c r="I244" s="340"/>
      <c r="J244" s="304"/>
      <c r="K244" s="304"/>
      <c r="L244" s="304"/>
      <c r="M244" s="303"/>
      <c r="N244" s="309"/>
      <c r="O244" s="310"/>
      <c r="P244" s="309"/>
      <c r="Q244" s="314"/>
      <c r="T244" s="59"/>
    </row>
    <row r="245" spans="1:20" ht="12.75">
      <c r="A245" s="302"/>
      <c r="B245" s="303"/>
      <c r="C245" s="304"/>
      <c r="D245" s="304"/>
      <c r="E245" s="305"/>
      <c r="F245" s="306"/>
      <c r="G245" s="307"/>
      <c r="H245" s="340"/>
      <c r="I245" s="340"/>
      <c r="J245" s="304"/>
      <c r="K245" s="304"/>
      <c r="L245" s="304"/>
      <c r="M245" s="303"/>
      <c r="N245" s="309"/>
      <c r="O245" s="310"/>
      <c r="P245" s="309"/>
      <c r="Q245" s="314"/>
      <c r="T245" s="59"/>
    </row>
    <row r="246" spans="1:20" ht="12.75">
      <c r="A246" s="302"/>
      <c r="B246" s="303"/>
      <c r="C246" s="304"/>
      <c r="D246" s="304"/>
      <c r="E246" s="305"/>
      <c r="F246" s="306"/>
      <c r="G246" s="307"/>
      <c r="H246" s="306"/>
      <c r="I246" s="306"/>
      <c r="J246" s="304"/>
      <c r="K246" s="304"/>
      <c r="L246" s="304"/>
      <c r="M246" s="303"/>
      <c r="N246" s="309"/>
      <c r="O246" s="310"/>
      <c r="P246" s="309"/>
      <c r="Q246" s="314"/>
      <c r="T246" s="193"/>
    </row>
    <row r="247" spans="1:20" ht="12.75">
      <c r="A247" s="302"/>
      <c r="B247" s="303"/>
      <c r="C247" s="304"/>
      <c r="D247" s="304"/>
      <c r="E247" s="305"/>
      <c r="F247" s="306"/>
      <c r="G247" s="307"/>
      <c r="H247" s="306"/>
      <c r="I247" s="306"/>
      <c r="J247" s="304"/>
      <c r="K247" s="304"/>
      <c r="L247" s="304"/>
      <c r="M247" s="303"/>
      <c r="N247" s="309"/>
      <c r="O247" s="310"/>
      <c r="P247" s="309"/>
      <c r="Q247" s="314"/>
      <c r="T247" s="59"/>
    </row>
    <row r="248" spans="1:20" ht="12.75">
      <c r="A248" s="302"/>
      <c r="B248" s="303"/>
      <c r="C248" s="304"/>
      <c r="D248" s="304"/>
      <c r="E248" s="305"/>
      <c r="F248" s="306"/>
      <c r="G248" s="307"/>
      <c r="H248" s="306"/>
      <c r="I248" s="306"/>
      <c r="J248" s="304"/>
      <c r="K248" s="304"/>
      <c r="L248" s="304"/>
      <c r="M248" s="303"/>
      <c r="N248" s="309"/>
      <c r="O248" s="310"/>
      <c r="P248" s="309"/>
      <c r="Q248" s="314"/>
      <c r="T248" s="59"/>
    </row>
    <row r="249" spans="1:20" ht="12.75">
      <c r="A249" s="302"/>
      <c r="B249" s="303"/>
      <c r="C249" s="304"/>
      <c r="D249" s="304"/>
      <c r="E249" s="305"/>
      <c r="F249" s="306"/>
      <c r="G249" s="307"/>
      <c r="H249" s="306"/>
      <c r="I249" s="306"/>
      <c r="J249" s="304"/>
      <c r="K249" s="304"/>
      <c r="L249" s="304"/>
      <c r="M249" s="303"/>
      <c r="N249" s="309"/>
      <c r="O249" s="310"/>
      <c r="P249" s="309"/>
      <c r="Q249" s="314"/>
      <c r="T249" s="59"/>
    </row>
    <row r="250" spans="1:20" ht="12.75">
      <c r="A250" s="302"/>
      <c r="B250" s="303"/>
      <c r="C250" s="304"/>
      <c r="D250" s="304"/>
      <c r="E250" s="305"/>
      <c r="F250" s="306"/>
      <c r="G250" s="307"/>
      <c r="H250" s="306"/>
      <c r="I250" s="306"/>
      <c r="J250" s="304"/>
      <c r="K250" s="304"/>
      <c r="L250" s="304"/>
      <c r="M250" s="303"/>
      <c r="N250" s="309"/>
      <c r="O250" s="310"/>
      <c r="P250" s="309"/>
      <c r="Q250" s="314"/>
      <c r="T250" s="59"/>
    </row>
    <row r="251" spans="1:20" ht="12.75">
      <c r="A251" s="302"/>
      <c r="B251" s="303"/>
      <c r="C251" s="304"/>
      <c r="D251" s="304"/>
      <c r="E251" s="305"/>
      <c r="F251" s="306"/>
      <c r="G251" s="307"/>
      <c r="H251" s="306"/>
      <c r="I251" s="306"/>
      <c r="J251" s="304"/>
      <c r="K251" s="304"/>
      <c r="L251" s="304"/>
      <c r="M251" s="303"/>
      <c r="N251" s="309"/>
      <c r="O251" s="310"/>
      <c r="P251" s="311"/>
      <c r="Q251" s="312"/>
      <c r="T251" s="59"/>
    </row>
    <row r="252" spans="1:20" ht="12.75">
      <c r="A252" s="302"/>
      <c r="B252" s="303"/>
      <c r="C252" s="304"/>
      <c r="D252" s="304"/>
      <c r="E252" s="305"/>
      <c r="F252" s="306"/>
      <c r="G252" s="307"/>
      <c r="H252" s="306"/>
      <c r="I252" s="306"/>
      <c r="J252" s="304"/>
      <c r="K252" s="304"/>
      <c r="L252" s="304"/>
      <c r="M252" s="303"/>
      <c r="N252" s="309"/>
      <c r="O252" s="310"/>
      <c r="P252" s="311"/>
      <c r="Q252" s="312"/>
      <c r="T252" s="59"/>
    </row>
    <row r="253" spans="1:20" ht="12.75">
      <c r="A253" s="302"/>
      <c r="B253" s="303"/>
      <c r="C253" s="304"/>
      <c r="D253" s="304"/>
      <c r="E253" s="305"/>
      <c r="F253" s="306"/>
      <c r="G253" s="307"/>
      <c r="H253" s="306"/>
      <c r="I253" s="306"/>
      <c r="J253" s="304"/>
      <c r="K253" s="304"/>
      <c r="L253" s="304"/>
      <c r="M253" s="303"/>
      <c r="N253" s="309"/>
      <c r="O253" s="310"/>
      <c r="P253" s="311"/>
      <c r="Q253" s="312"/>
      <c r="T253" s="59"/>
    </row>
    <row r="254" spans="1:20" ht="12.75">
      <c r="A254" s="302"/>
      <c r="B254" s="303"/>
      <c r="C254" s="304"/>
      <c r="D254" s="304"/>
      <c r="E254" s="305"/>
      <c r="F254" s="306"/>
      <c r="G254" s="307"/>
      <c r="H254" s="306"/>
      <c r="I254" s="306"/>
      <c r="J254" s="304"/>
      <c r="K254" s="304"/>
      <c r="L254" s="304"/>
      <c r="M254" s="303"/>
      <c r="N254" s="309"/>
      <c r="O254" s="310"/>
      <c r="P254" s="311"/>
      <c r="Q254" s="312"/>
      <c r="T254" s="59"/>
    </row>
    <row r="255" spans="1:20" ht="12.75">
      <c r="A255" s="302"/>
      <c r="B255" s="303"/>
      <c r="C255" s="304"/>
      <c r="D255" s="304"/>
      <c r="E255" s="305"/>
      <c r="F255" s="306"/>
      <c r="G255" s="307"/>
      <c r="H255" s="306"/>
      <c r="I255" s="306"/>
      <c r="J255" s="304"/>
      <c r="K255" s="304"/>
      <c r="L255" s="304"/>
      <c r="M255" s="303"/>
      <c r="N255" s="309"/>
      <c r="O255" s="310"/>
      <c r="P255" s="311"/>
      <c r="Q255" s="312"/>
      <c r="T255" s="59"/>
    </row>
    <row r="256" spans="1:20" ht="12.75">
      <c r="A256" s="302"/>
      <c r="B256" s="303"/>
      <c r="C256" s="304"/>
      <c r="D256" s="304"/>
      <c r="E256" s="305"/>
      <c r="F256" s="306"/>
      <c r="G256" s="307"/>
      <c r="H256" s="306"/>
      <c r="I256" s="306"/>
      <c r="J256" s="304"/>
      <c r="K256" s="304"/>
      <c r="L256" s="304"/>
      <c r="M256" s="303"/>
      <c r="N256" s="309"/>
      <c r="O256" s="310"/>
      <c r="P256" s="309"/>
      <c r="Q256" s="314"/>
      <c r="T256" s="59"/>
    </row>
    <row r="257" spans="1:22" ht="12.75">
      <c r="A257" s="302"/>
      <c r="B257" s="303"/>
      <c r="C257" s="304"/>
      <c r="D257" s="304"/>
      <c r="E257" s="305"/>
      <c r="F257" s="306"/>
      <c r="G257" s="307"/>
      <c r="H257" s="306"/>
      <c r="I257" s="306"/>
      <c r="J257" s="304"/>
      <c r="K257" s="304"/>
      <c r="L257" s="304"/>
      <c r="M257" s="303"/>
      <c r="N257" s="309"/>
      <c r="O257" s="310"/>
      <c r="P257" s="309"/>
      <c r="Q257" s="314"/>
      <c r="T257" s="59"/>
    </row>
    <row r="258" spans="1:22" ht="12.75">
      <c r="A258" s="302"/>
      <c r="B258" s="303"/>
      <c r="C258" s="341"/>
      <c r="D258" s="304"/>
      <c r="E258" s="305"/>
      <c r="F258" s="306"/>
      <c r="G258" s="307"/>
      <c r="H258" s="306"/>
      <c r="I258" s="306"/>
      <c r="J258" s="304"/>
      <c r="K258" s="304"/>
      <c r="L258" s="304"/>
      <c r="M258" s="303"/>
      <c r="N258" s="309"/>
      <c r="O258" s="310"/>
      <c r="P258" s="309"/>
      <c r="Q258" s="314"/>
      <c r="T258" s="59"/>
    </row>
    <row r="259" spans="1:22" ht="12.75">
      <c r="A259" s="302"/>
      <c r="B259" s="303"/>
      <c r="C259" s="341"/>
      <c r="D259" s="304"/>
      <c r="E259" s="305"/>
      <c r="F259" s="306"/>
      <c r="G259" s="307"/>
      <c r="H259" s="306"/>
      <c r="I259" s="306"/>
      <c r="J259" s="304"/>
      <c r="K259" s="304"/>
      <c r="L259" s="304"/>
      <c r="M259" s="342"/>
      <c r="N259" s="309"/>
      <c r="O259" s="310"/>
      <c r="P259" s="311"/>
      <c r="Q259" s="312"/>
      <c r="T259" s="59"/>
    </row>
    <row r="260" spans="1:22" ht="12.75">
      <c r="A260" s="302"/>
      <c r="B260" s="303"/>
      <c r="C260" s="304"/>
      <c r="D260" s="304"/>
      <c r="E260" s="305"/>
      <c r="F260" s="306"/>
      <c r="G260" s="307"/>
      <c r="H260" s="306"/>
      <c r="I260" s="306"/>
      <c r="J260" s="304"/>
      <c r="K260" s="304"/>
      <c r="L260" s="304"/>
      <c r="M260" s="303"/>
      <c r="N260" s="309"/>
      <c r="O260" s="310"/>
      <c r="P260" s="309"/>
      <c r="Q260" s="314"/>
      <c r="T260" s="59"/>
    </row>
    <row r="261" spans="1:22" ht="12.75">
      <c r="A261" s="302"/>
      <c r="B261" s="303"/>
      <c r="C261" s="304"/>
      <c r="D261" s="304"/>
      <c r="E261" s="305"/>
      <c r="F261" s="306"/>
      <c r="G261" s="307"/>
      <c r="H261" s="306"/>
      <c r="I261" s="306"/>
      <c r="J261" s="304"/>
      <c r="K261" s="304"/>
      <c r="L261" s="304"/>
      <c r="M261" s="303"/>
      <c r="N261" s="309"/>
      <c r="O261" s="310"/>
      <c r="P261" s="309"/>
      <c r="Q261" s="314"/>
      <c r="T261" s="59"/>
    </row>
    <row r="262" spans="1:22" ht="12.75">
      <c r="A262" s="302"/>
      <c r="B262" s="303"/>
      <c r="C262" s="304"/>
      <c r="D262" s="304"/>
      <c r="E262" s="305"/>
      <c r="F262" s="306"/>
      <c r="G262" s="307"/>
      <c r="H262" s="306"/>
      <c r="I262" s="306"/>
      <c r="J262" s="304"/>
      <c r="K262" s="304"/>
      <c r="L262" s="304"/>
      <c r="M262" s="342"/>
      <c r="N262" s="309"/>
      <c r="O262" s="310"/>
      <c r="P262" s="311"/>
      <c r="Q262" s="312"/>
      <c r="T262" s="59"/>
    </row>
    <row r="263" spans="1:22" ht="12.75">
      <c r="A263" s="302"/>
      <c r="B263" s="303"/>
      <c r="C263" s="304"/>
      <c r="D263" s="304"/>
      <c r="E263" s="305"/>
      <c r="F263" s="306"/>
      <c r="G263" s="307"/>
      <c r="H263" s="306"/>
      <c r="I263" s="306"/>
      <c r="J263" s="304"/>
      <c r="K263" s="304"/>
      <c r="L263" s="304"/>
      <c r="M263" s="303"/>
      <c r="N263" s="309"/>
      <c r="O263" s="310"/>
      <c r="P263" s="309"/>
      <c r="Q263" s="314"/>
      <c r="T263" s="59"/>
    </row>
    <row r="264" spans="1:22" ht="12.75">
      <c r="A264" s="302"/>
      <c r="B264" s="303"/>
      <c r="C264" s="304"/>
      <c r="D264" s="304"/>
      <c r="E264" s="305"/>
      <c r="F264" s="306"/>
      <c r="G264" s="307"/>
      <c r="H264" s="306"/>
      <c r="I264" s="306"/>
      <c r="J264" s="304"/>
      <c r="K264" s="304"/>
      <c r="L264" s="304"/>
      <c r="M264" s="303"/>
      <c r="N264" s="309"/>
      <c r="O264" s="310"/>
      <c r="P264" s="309"/>
      <c r="Q264" s="314"/>
      <c r="T264" s="59"/>
    </row>
    <row r="265" spans="1:22" ht="12.75">
      <c r="A265" s="302"/>
      <c r="B265" s="303"/>
      <c r="C265" s="304"/>
      <c r="D265" s="304"/>
      <c r="E265" s="305"/>
      <c r="F265" s="306"/>
      <c r="G265" s="307"/>
      <c r="H265" s="306"/>
      <c r="I265" s="306"/>
      <c r="J265" s="304"/>
      <c r="K265" s="304"/>
      <c r="L265" s="304"/>
      <c r="M265" s="303"/>
      <c r="N265" s="309"/>
      <c r="O265" s="310"/>
      <c r="P265" s="309"/>
      <c r="Q265" s="314"/>
      <c r="T265" s="59"/>
    </row>
    <row r="266" spans="1:22" ht="12.75">
      <c r="A266" s="302"/>
      <c r="B266" s="303"/>
      <c r="C266" s="341"/>
      <c r="D266" s="304"/>
      <c r="E266" s="305"/>
      <c r="F266" s="306"/>
      <c r="G266" s="307"/>
      <c r="H266" s="306"/>
      <c r="I266" s="306"/>
      <c r="J266" s="304"/>
      <c r="K266" s="304"/>
      <c r="L266" s="304"/>
      <c r="M266" s="303"/>
      <c r="N266" s="309"/>
      <c r="O266" s="310"/>
      <c r="P266" s="309"/>
      <c r="Q266" s="314"/>
      <c r="T266" s="59"/>
    </row>
    <row r="267" spans="1:22" ht="12.75">
      <c r="A267" s="302"/>
      <c r="B267" s="303"/>
      <c r="C267" s="304"/>
      <c r="D267" s="304"/>
      <c r="E267" s="305"/>
      <c r="F267" s="306"/>
      <c r="G267" s="307"/>
      <c r="H267" s="306"/>
      <c r="I267" s="306"/>
      <c r="J267" s="304"/>
      <c r="K267" s="304"/>
      <c r="L267" s="304"/>
      <c r="M267" s="303"/>
      <c r="N267" s="309"/>
      <c r="O267" s="310"/>
      <c r="P267" s="311"/>
      <c r="Q267" s="312"/>
      <c r="T267" s="59"/>
    </row>
    <row r="268" spans="1:22" ht="12.75">
      <c r="A268" s="302"/>
      <c r="B268" s="303"/>
      <c r="C268" s="304"/>
      <c r="D268" s="304"/>
      <c r="E268" s="305"/>
      <c r="F268" s="306"/>
      <c r="G268" s="307"/>
      <c r="H268" s="306"/>
      <c r="I268" s="306"/>
      <c r="J268" s="304"/>
      <c r="K268" s="304"/>
      <c r="L268" s="304"/>
      <c r="M268" s="303"/>
      <c r="N268" s="309"/>
      <c r="O268" s="310"/>
      <c r="P268" s="309"/>
      <c r="Q268" s="314"/>
      <c r="T268" s="59"/>
    </row>
    <row r="269" spans="1:22" ht="12.75">
      <c r="A269" s="302"/>
      <c r="B269" s="303"/>
      <c r="C269" s="304"/>
      <c r="D269" s="304"/>
      <c r="E269" s="305"/>
      <c r="F269" s="306"/>
      <c r="G269" s="307"/>
      <c r="H269" s="306"/>
      <c r="I269" s="306"/>
      <c r="J269" s="304"/>
      <c r="K269" s="304"/>
      <c r="L269" s="304"/>
      <c r="M269" s="303"/>
      <c r="N269" s="309"/>
      <c r="O269" s="310"/>
      <c r="P269" s="309"/>
      <c r="Q269" s="314"/>
      <c r="T269" s="59"/>
    </row>
    <row r="270" spans="1:22" ht="12.75">
      <c r="A270" s="302"/>
      <c r="B270" s="303"/>
      <c r="C270" s="304"/>
      <c r="D270" s="304"/>
      <c r="E270" s="305"/>
      <c r="F270" s="306"/>
      <c r="G270" s="307"/>
      <c r="H270" s="306"/>
      <c r="I270" s="306"/>
      <c r="J270" s="304"/>
      <c r="K270" s="304"/>
      <c r="L270" s="304"/>
      <c r="M270" s="303"/>
      <c r="N270" s="309"/>
      <c r="O270" s="310"/>
      <c r="P270" s="311"/>
      <c r="Q270" s="312"/>
      <c r="T270" s="59"/>
    </row>
    <row r="271" spans="1:22" ht="12.75">
      <c r="A271" s="302"/>
      <c r="B271" s="303"/>
      <c r="C271" s="304"/>
      <c r="D271" s="304"/>
      <c r="E271" s="305"/>
      <c r="F271" s="306"/>
      <c r="G271" s="307"/>
      <c r="H271" s="306"/>
      <c r="I271" s="306"/>
      <c r="J271" s="304"/>
      <c r="K271" s="304"/>
      <c r="L271" s="304"/>
      <c r="M271" s="303"/>
      <c r="N271" s="309"/>
      <c r="O271" s="310"/>
      <c r="P271" s="311"/>
      <c r="Q271" s="312"/>
      <c r="T271" s="59"/>
      <c r="U271" s="3" t="s">
        <v>167</v>
      </c>
      <c r="V271" s="3" t="s">
        <v>167</v>
      </c>
    </row>
    <row r="272" spans="1:22" ht="12.75">
      <c r="A272" s="302"/>
      <c r="B272" s="303"/>
      <c r="C272" s="304"/>
      <c r="D272" s="304"/>
      <c r="E272" s="305"/>
      <c r="F272" s="306"/>
      <c r="G272" s="307"/>
      <c r="H272" s="306"/>
      <c r="I272" s="306"/>
      <c r="J272" s="304"/>
      <c r="K272" s="304"/>
      <c r="L272" s="304"/>
      <c r="M272" s="342"/>
      <c r="N272" s="309"/>
      <c r="O272" s="310"/>
      <c r="P272" s="311"/>
      <c r="Q272" s="312"/>
      <c r="T272" s="59"/>
    </row>
    <row r="273" spans="1:20" ht="12.75">
      <c r="A273" s="302"/>
      <c r="B273" s="303"/>
      <c r="C273" s="304"/>
      <c r="D273" s="304"/>
      <c r="E273" s="305"/>
      <c r="F273" s="306"/>
      <c r="G273" s="307"/>
      <c r="H273" s="306"/>
      <c r="I273" s="306"/>
      <c r="J273" s="304"/>
      <c r="K273" s="304"/>
      <c r="L273" s="304"/>
      <c r="M273" s="303"/>
      <c r="N273" s="309"/>
      <c r="O273" s="310"/>
      <c r="P273" s="309"/>
      <c r="Q273" s="314"/>
      <c r="T273" s="59"/>
    </row>
    <row r="274" spans="1:20" ht="12.75">
      <c r="A274" s="302"/>
      <c r="B274" s="303"/>
      <c r="C274" s="304"/>
      <c r="D274" s="304"/>
      <c r="E274" s="305"/>
      <c r="F274" s="306"/>
      <c r="G274" s="307"/>
      <c r="H274" s="306"/>
      <c r="I274" s="306"/>
      <c r="J274" s="304"/>
      <c r="K274" s="304"/>
      <c r="L274" s="304"/>
      <c r="M274" s="303"/>
      <c r="N274" s="309"/>
      <c r="O274" s="310"/>
      <c r="P274" s="309"/>
      <c r="Q274" s="314"/>
      <c r="T274" s="59"/>
    </row>
    <row r="275" spans="1:20" ht="12.75">
      <c r="A275" s="302"/>
      <c r="B275" s="303"/>
      <c r="C275" s="304"/>
      <c r="D275" s="304"/>
      <c r="E275" s="305"/>
      <c r="F275" s="306"/>
      <c r="G275" s="307"/>
      <c r="H275" s="306"/>
      <c r="I275" s="306"/>
      <c r="J275" s="304"/>
      <c r="K275" s="304"/>
      <c r="L275" s="304"/>
      <c r="M275" s="303"/>
      <c r="N275" s="309"/>
      <c r="O275" s="310"/>
      <c r="P275" s="309"/>
      <c r="Q275" s="314"/>
      <c r="T275" s="59"/>
    </row>
    <row r="276" spans="1:20" ht="12.75">
      <c r="A276" s="302"/>
      <c r="B276" s="303"/>
      <c r="C276" s="304"/>
      <c r="D276" s="304"/>
      <c r="E276" s="305"/>
      <c r="F276" s="306"/>
      <c r="G276" s="307"/>
      <c r="H276" s="306"/>
      <c r="I276" s="306"/>
      <c r="J276" s="304"/>
      <c r="K276" s="304"/>
      <c r="L276" s="304"/>
      <c r="M276" s="303"/>
      <c r="N276" s="309"/>
      <c r="O276" s="310"/>
      <c r="P276" s="309"/>
      <c r="Q276" s="314"/>
      <c r="T276" s="59"/>
    </row>
    <row r="277" spans="1:20" ht="12.75">
      <c r="A277" s="302"/>
      <c r="B277" s="303"/>
      <c r="C277" s="304"/>
      <c r="D277" s="304"/>
      <c r="E277" s="305"/>
      <c r="F277" s="306"/>
      <c r="G277" s="307"/>
      <c r="H277" s="306"/>
      <c r="I277" s="306"/>
      <c r="J277" s="304"/>
      <c r="K277" s="304"/>
      <c r="L277" s="304"/>
      <c r="M277" s="303"/>
      <c r="N277" s="309"/>
      <c r="O277" s="310"/>
      <c r="P277" s="309"/>
      <c r="Q277" s="312"/>
      <c r="T277" s="59"/>
    </row>
    <row r="278" spans="1:20" ht="12.75">
      <c r="A278" s="302"/>
      <c r="B278" s="303"/>
      <c r="C278" s="304"/>
      <c r="D278" s="304"/>
      <c r="E278" s="305"/>
      <c r="F278" s="306"/>
      <c r="G278" s="307"/>
      <c r="H278" s="306"/>
      <c r="I278" s="306"/>
      <c r="J278" s="304"/>
      <c r="K278" s="304"/>
      <c r="L278" s="304"/>
      <c r="M278" s="342"/>
      <c r="N278" s="309"/>
      <c r="O278" s="310"/>
      <c r="P278" s="311"/>
      <c r="Q278" s="312"/>
      <c r="T278" s="59"/>
    </row>
    <row r="279" spans="1:20" ht="12.75">
      <c r="A279" s="302"/>
      <c r="B279" s="303"/>
      <c r="C279" s="304"/>
      <c r="D279" s="304"/>
      <c r="E279" s="305"/>
      <c r="F279" s="306"/>
      <c r="G279" s="307"/>
      <c r="H279" s="306"/>
      <c r="I279" s="306"/>
      <c r="J279" s="304"/>
      <c r="K279" s="304"/>
      <c r="L279" s="304"/>
      <c r="M279" s="342"/>
      <c r="N279" s="309"/>
      <c r="O279" s="310"/>
      <c r="P279" s="311"/>
      <c r="Q279" s="312"/>
      <c r="T279" s="59"/>
    </row>
    <row r="280" spans="1:20" ht="12.75">
      <c r="A280" s="302"/>
      <c r="B280" s="303"/>
      <c r="C280" s="304"/>
      <c r="D280" s="304"/>
      <c r="E280" s="305"/>
      <c r="F280" s="306"/>
      <c r="G280" s="307"/>
      <c r="H280" s="306"/>
      <c r="I280" s="306"/>
      <c r="J280" s="304"/>
      <c r="K280" s="304"/>
      <c r="L280" s="304"/>
      <c r="M280" s="342"/>
      <c r="N280" s="309"/>
      <c r="O280" s="310"/>
      <c r="P280" s="311"/>
      <c r="Q280" s="312"/>
      <c r="T280" s="59"/>
    </row>
    <row r="281" spans="1:20" ht="12.75">
      <c r="A281" s="302"/>
      <c r="B281" s="303"/>
      <c r="C281" s="304"/>
      <c r="D281" s="304"/>
      <c r="E281" s="305"/>
      <c r="F281" s="306"/>
      <c r="G281" s="307"/>
      <c r="H281" s="306"/>
      <c r="I281" s="306"/>
      <c r="J281" s="304"/>
      <c r="K281" s="304"/>
      <c r="L281" s="304"/>
      <c r="M281" s="342"/>
      <c r="N281" s="309"/>
      <c r="O281" s="310"/>
      <c r="P281" s="311"/>
      <c r="Q281" s="312"/>
      <c r="T281" s="59"/>
    </row>
    <row r="282" spans="1:20" ht="12.75">
      <c r="A282" s="302"/>
      <c r="B282" s="303"/>
      <c r="C282" s="304"/>
      <c r="D282" s="304"/>
      <c r="E282" s="305"/>
      <c r="F282" s="306"/>
      <c r="G282" s="307"/>
      <c r="H282" s="306"/>
      <c r="I282" s="306"/>
      <c r="J282" s="304"/>
      <c r="K282" s="325"/>
      <c r="L282" s="304"/>
      <c r="M282" s="342"/>
      <c r="N282" s="309"/>
      <c r="O282" s="310"/>
      <c r="P282" s="311"/>
      <c r="Q282" s="312"/>
      <c r="T282" s="59"/>
    </row>
    <row r="283" spans="1:20" ht="12.75">
      <c r="A283" s="302"/>
      <c r="B283" s="303"/>
      <c r="C283" s="304"/>
      <c r="D283" s="304"/>
      <c r="E283" s="305"/>
      <c r="F283" s="306"/>
      <c r="G283" s="307"/>
      <c r="H283" s="306"/>
      <c r="I283" s="306"/>
      <c r="J283" s="304"/>
      <c r="K283" s="325"/>
      <c r="L283" s="304"/>
      <c r="M283" s="342"/>
      <c r="N283" s="309"/>
      <c r="O283" s="310"/>
      <c r="P283" s="311"/>
      <c r="Q283" s="312"/>
      <c r="T283" s="59"/>
    </row>
    <row r="284" spans="1:20" ht="12.75">
      <c r="A284" s="302"/>
      <c r="B284" s="303"/>
      <c r="C284" s="304"/>
      <c r="D284" s="304"/>
      <c r="E284" s="305"/>
      <c r="F284" s="306"/>
      <c r="G284" s="307"/>
      <c r="H284" s="306"/>
      <c r="I284" s="306"/>
      <c r="J284" s="304"/>
      <c r="K284" s="304"/>
      <c r="L284" s="304"/>
      <c r="M284" s="342"/>
      <c r="N284" s="309"/>
      <c r="O284" s="310"/>
      <c r="P284" s="311"/>
      <c r="Q284" s="312"/>
      <c r="T284" s="59"/>
    </row>
    <row r="285" spans="1:20" ht="12.75">
      <c r="A285" s="302"/>
      <c r="B285" s="303"/>
      <c r="C285" s="304"/>
      <c r="D285" s="304"/>
      <c r="E285" s="305"/>
      <c r="F285" s="306"/>
      <c r="G285" s="307"/>
      <c r="H285" s="306"/>
      <c r="I285" s="304"/>
      <c r="J285" s="304"/>
      <c r="K285" s="304"/>
      <c r="L285" s="304"/>
      <c r="M285" s="342"/>
      <c r="N285" s="309"/>
      <c r="O285" s="310"/>
      <c r="P285" s="311"/>
      <c r="Q285" s="312"/>
      <c r="T285" s="59"/>
    </row>
    <row r="286" spans="1:20" ht="12.75">
      <c r="A286" s="302"/>
      <c r="B286" s="303"/>
      <c r="C286" s="304"/>
      <c r="D286" s="304"/>
      <c r="E286" s="305"/>
      <c r="F286" s="306"/>
      <c r="G286" s="307"/>
      <c r="H286" s="306"/>
      <c r="I286" s="306"/>
      <c r="J286" s="304"/>
      <c r="K286" s="304"/>
      <c r="L286" s="304"/>
      <c r="M286" s="342"/>
      <c r="N286" s="309"/>
      <c r="O286" s="310"/>
      <c r="P286" s="311"/>
      <c r="Q286" s="312"/>
      <c r="T286" s="59"/>
    </row>
    <row r="287" spans="1:20" ht="12.75">
      <c r="A287" s="302"/>
      <c r="B287" s="303"/>
      <c r="C287" s="304"/>
      <c r="D287" s="304"/>
      <c r="E287" s="305"/>
      <c r="F287" s="306"/>
      <c r="G287" s="307"/>
      <c r="H287" s="306"/>
      <c r="I287" s="306"/>
      <c r="J287" s="304"/>
      <c r="K287" s="304"/>
      <c r="L287" s="304"/>
      <c r="M287" s="342"/>
      <c r="N287" s="309"/>
      <c r="O287" s="310"/>
      <c r="P287" s="311"/>
      <c r="Q287" s="312"/>
      <c r="T287" s="59"/>
    </row>
    <row r="288" spans="1:20" ht="12.75">
      <c r="A288" s="302"/>
      <c r="B288" s="303"/>
      <c r="C288" s="304"/>
      <c r="D288" s="304"/>
      <c r="E288" s="305"/>
      <c r="F288" s="306"/>
      <c r="G288" s="307"/>
      <c r="H288" s="306"/>
      <c r="I288" s="306"/>
      <c r="J288" s="304"/>
      <c r="K288" s="304"/>
      <c r="L288" s="304"/>
      <c r="M288" s="303"/>
      <c r="N288" s="309"/>
      <c r="O288" s="310"/>
      <c r="P288" s="309"/>
      <c r="Q288" s="312"/>
      <c r="T288" s="59"/>
    </row>
    <row r="289" spans="1:20" ht="12.75">
      <c r="A289" s="323"/>
      <c r="B289" s="337"/>
      <c r="C289" s="341"/>
      <c r="D289" s="341"/>
      <c r="E289" s="343"/>
      <c r="F289" s="344"/>
      <c r="G289" s="345"/>
      <c r="H289" s="344"/>
      <c r="I289" s="344"/>
      <c r="J289" s="341"/>
      <c r="K289" s="341"/>
      <c r="L289" s="341"/>
      <c r="M289" s="346"/>
      <c r="N289" s="347"/>
      <c r="O289" s="346"/>
      <c r="P289" s="338"/>
      <c r="Q289" s="338"/>
      <c r="T289" s="59"/>
    </row>
    <row r="290" spans="1:20" ht="12.75">
      <c r="A290" s="323"/>
      <c r="B290" s="337"/>
      <c r="C290" s="341"/>
      <c r="D290" s="341"/>
      <c r="E290" s="343"/>
      <c r="F290" s="344"/>
      <c r="G290" s="345"/>
      <c r="H290" s="344"/>
      <c r="I290" s="344"/>
      <c r="J290" s="341"/>
      <c r="K290" s="341"/>
      <c r="L290" s="341"/>
      <c r="M290" s="346"/>
      <c r="N290" s="347"/>
      <c r="O290" s="346"/>
      <c r="P290" s="338"/>
      <c r="Q290" s="338"/>
      <c r="T290" s="59"/>
    </row>
    <row r="291" spans="1:20" ht="12.75">
      <c r="A291" s="323"/>
      <c r="B291" s="337"/>
      <c r="C291" s="341"/>
      <c r="D291" s="341"/>
      <c r="E291" s="343"/>
      <c r="F291" s="344"/>
      <c r="G291" s="345"/>
      <c r="H291" s="344"/>
      <c r="I291" s="344"/>
      <c r="J291" s="341"/>
      <c r="K291" s="341"/>
      <c r="L291" s="341"/>
      <c r="M291" s="346"/>
      <c r="N291" s="347"/>
      <c r="O291" s="346"/>
      <c r="P291" s="338"/>
      <c r="Q291" s="338"/>
      <c r="T291" s="59"/>
    </row>
    <row r="292" spans="1:20" ht="12.75">
      <c r="A292" s="323"/>
      <c r="B292" s="337"/>
      <c r="C292" s="341"/>
      <c r="D292" s="341"/>
      <c r="E292" s="343"/>
      <c r="F292" s="344"/>
      <c r="G292" s="345"/>
      <c r="H292" s="344"/>
      <c r="I292" s="344"/>
      <c r="J292" s="341"/>
      <c r="K292" s="341"/>
      <c r="L292" s="341"/>
      <c r="M292" s="346"/>
      <c r="N292" s="347"/>
      <c r="O292" s="346"/>
      <c r="P292" s="338"/>
      <c r="Q292" s="338"/>
      <c r="T292" s="59"/>
    </row>
    <row r="293" spans="1:20" ht="12.75">
      <c r="A293" s="323"/>
      <c r="B293" s="337"/>
      <c r="C293" s="341"/>
      <c r="D293" s="341"/>
      <c r="E293" s="343"/>
      <c r="F293" s="344"/>
      <c r="G293" s="345"/>
      <c r="H293" s="344"/>
      <c r="I293" s="344"/>
      <c r="J293" s="341"/>
      <c r="K293" s="341"/>
      <c r="L293" s="341"/>
      <c r="M293" s="346"/>
      <c r="N293" s="347"/>
      <c r="O293" s="346"/>
      <c r="P293" s="338"/>
      <c r="Q293" s="338"/>
      <c r="T293" s="59"/>
    </row>
    <row r="294" spans="1:20" ht="12.75">
      <c r="A294" s="323"/>
      <c r="B294" s="348"/>
      <c r="C294" s="338"/>
      <c r="D294" s="338"/>
      <c r="E294" s="349"/>
      <c r="F294" s="350"/>
      <c r="G294" s="351"/>
      <c r="H294" s="350"/>
      <c r="I294" s="350"/>
      <c r="J294" s="338"/>
      <c r="K294" s="338"/>
      <c r="L294" s="338"/>
      <c r="M294" s="346"/>
      <c r="N294" s="347"/>
      <c r="O294" s="346"/>
      <c r="P294" s="338"/>
      <c r="Q294" s="338"/>
      <c r="T294" s="59"/>
    </row>
    <row r="295" spans="1:20" ht="12.75">
      <c r="A295" s="323"/>
      <c r="B295" s="348"/>
      <c r="C295" s="338"/>
      <c r="D295" s="338"/>
      <c r="E295" s="349"/>
      <c r="F295" s="350"/>
      <c r="G295" s="351"/>
      <c r="H295" s="350"/>
      <c r="I295" s="350"/>
      <c r="J295" s="338"/>
      <c r="K295" s="338"/>
      <c r="L295" s="338"/>
      <c r="M295" s="346"/>
      <c r="N295" s="347"/>
      <c r="O295" s="346"/>
      <c r="P295" s="338"/>
      <c r="Q295" s="338"/>
      <c r="T295" s="59"/>
    </row>
    <row r="296" spans="1:20" ht="12.75">
      <c r="A296" s="323"/>
      <c r="B296" s="348"/>
      <c r="C296" s="338"/>
      <c r="D296" s="338"/>
      <c r="E296" s="349"/>
      <c r="F296" s="350"/>
      <c r="G296" s="351"/>
      <c r="H296" s="350"/>
      <c r="I296" s="350"/>
      <c r="J296" s="338"/>
      <c r="K296" s="338"/>
      <c r="L296" s="338"/>
      <c r="M296" s="346"/>
      <c r="N296" s="347"/>
      <c r="O296" s="346"/>
      <c r="P296" s="338"/>
      <c r="Q296" s="338"/>
      <c r="T296" s="59"/>
    </row>
    <row r="297" spans="1:20" ht="12.75">
      <c r="A297" s="323"/>
      <c r="B297" s="348"/>
      <c r="C297" s="338"/>
      <c r="D297" s="338"/>
      <c r="E297" s="349"/>
      <c r="F297" s="350"/>
      <c r="G297" s="351"/>
      <c r="H297" s="350"/>
      <c r="I297" s="350"/>
      <c r="J297" s="338"/>
      <c r="K297" s="338"/>
      <c r="L297" s="338"/>
      <c r="M297" s="346"/>
      <c r="N297" s="347"/>
      <c r="O297" s="346"/>
      <c r="P297" s="338"/>
      <c r="Q297" s="338"/>
      <c r="T297" s="59"/>
    </row>
    <row r="298" spans="1:20" ht="12.75">
      <c r="A298" s="199"/>
      <c r="B298" s="110"/>
      <c r="E298" s="203"/>
      <c r="F298" s="111"/>
      <c r="G298" s="112"/>
      <c r="H298" s="205"/>
      <c r="I298" s="111"/>
      <c r="M298" s="200"/>
      <c r="N298" s="201"/>
      <c r="O298" s="200"/>
      <c r="T298" s="59"/>
    </row>
    <row r="299" spans="1:20" ht="12.75">
      <c r="A299" s="199"/>
      <c r="B299" s="110"/>
      <c r="E299" s="203"/>
      <c r="F299" s="111"/>
      <c r="G299" s="112"/>
      <c r="H299" s="205"/>
      <c r="I299" s="111"/>
      <c r="M299" s="200"/>
      <c r="N299" s="201"/>
      <c r="O299" s="200"/>
      <c r="T299" s="59"/>
    </row>
    <row r="300" spans="1:20" ht="12.75">
      <c r="A300" s="199"/>
      <c r="B300" s="110"/>
      <c r="E300" s="203"/>
      <c r="F300" s="111"/>
      <c r="G300" s="112"/>
      <c r="H300" s="205"/>
      <c r="I300" s="111"/>
      <c r="M300" s="200"/>
      <c r="N300" s="201"/>
      <c r="O300" s="200"/>
      <c r="T300" s="59"/>
    </row>
    <row r="301" spans="1:20" ht="12.75">
      <c r="A301" s="199"/>
      <c r="B301" s="110"/>
      <c r="E301" s="203"/>
      <c r="F301" s="111"/>
      <c r="G301" s="112"/>
      <c r="H301" s="205"/>
      <c r="I301" s="111"/>
      <c r="M301" s="200"/>
      <c r="N301" s="201"/>
      <c r="O301" s="200"/>
      <c r="T301" s="59"/>
    </row>
    <row r="302" spans="1:20" ht="12.75">
      <c r="A302" s="199"/>
      <c r="B302" s="110"/>
      <c r="E302" s="203"/>
      <c r="F302" s="111"/>
      <c r="G302" s="112"/>
      <c r="H302" s="205"/>
      <c r="I302" s="111"/>
      <c r="M302" s="200"/>
      <c r="N302" s="201"/>
      <c r="O302" s="200"/>
      <c r="T302" s="59"/>
    </row>
    <row r="303" spans="1:20" ht="12.75">
      <c r="A303" s="199"/>
      <c r="B303" s="110"/>
      <c r="E303" s="203"/>
      <c r="F303" s="111"/>
      <c r="G303" s="112"/>
      <c r="H303" s="205"/>
      <c r="I303" s="111"/>
      <c r="M303" s="200"/>
      <c r="N303" s="201"/>
      <c r="O303" s="200"/>
      <c r="T303" s="59"/>
    </row>
    <row r="304" spans="1:20" ht="12.75">
      <c r="A304" s="199"/>
      <c r="B304" s="110"/>
      <c r="E304" s="203"/>
      <c r="F304" s="111"/>
      <c r="G304" s="112"/>
      <c r="H304" s="205"/>
      <c r="I304" s="111"/>
      <c r="M304" s="200"/>
      <c r="N304" s="201"/>
      <c r="O304" s="200"/>
      <c r="T304" s="59"/>
    </row>
    <row r="305" spans="1:20" ht="12.75">
      <c r="A305" s="199"/>
      <c r="B305" s="110"/>
      <c r="E305" s="203"/>
      <c r="F305" s="111"/>
      <c r="G305" s="112"/>
      <c r="H305" s="205"/>
      <c r="I305" s="111"/>
      <c r="M305" s="200"/>
      <c r="N305" s="201"/>
      <c r="O305" s="200"/>
      <c r="T305" s="59"/>
    </row>
    <row r="306" spans="1:20" ht="12.75">
      <c r="A306" s="199"/>
      <c r="B306" s="110"/>
      <c r="E306" s="203"/>
      <c r="F306" s="111"/>
      <c r="G306" s="112"/>
      <c r="H306" s="205"/>
      <c r="I306" s="111"/>
      <c r="M306" s="200"/>
      <c r="N306" s="201"/>
      <c r="O306" s="200"/>
      <c r="T306" s="59"/>
    </row>
    <row r="307" spans="1:20" ht="12.75">
      <c r="A307" s="199"/>
      <c r="B307" s="110"/>
      <c r="E307" s="203"/>
      <c r="F307" s="111"/>
      <c r="G307" s="112"/>
      <c r="H307" s="205"/>
      <c r="I307" s="111"/>
      <c r="M307" s="200"/>
      <c r="N307" s="201"/>
      <c r="O307" s="200"/>
      <c r="T307" s="59"/>
    </row>
    <row r="308" spans="1:20" ht="12.75">
      <c r="A308" s="199"/>
      <c r="B308" s="110"/>
      <c r="E308" s="203"/>
      <c r="F308" s="111"/>
      <c r="G308" s="112"/>
      <c r="H308" s="205"/>
      <c r="I308" s="111"/>
      <c r="M308" s="200"/>
      <c r="N308" s="201"/>
      <c r="O308" s="200"/>
      <c r="T308" s="59"/>
    </row>
    <row r="309" spans="1:20" ht="12.75">
      <c r="A309" s="199"/>
      <c r="B309" s="110"/>
      <c r="E309" s="203"/>
      <c r="F309" s="111"/>
      <c r="G309" s="112"/>
      <c r="H309" s="205"/>
      <c r="I309" s="111"/>
      <c r="M309" s="200"/>
      <c r="N309" s="201"/>
      <c r="O309" s="200"/>
      <c r="T309" s="59"/>
    </row>
    <row r="310" spans="1:20" ht="12.75">
      <c r="A310" s="199"/>
      <c r="B310" s="110"/>
      <c r="E310" s="203"/>
      <c r="F310" s="111"/>
      <c r="G310" s="112"/>
      <c r="H310" s="205"/>
      <c r="I310" s="111"/>
      <c r="M310" s="200"/>
      <c r="N310" s="201"/>
      <c r="O310" s="200"/>
      <c r="T310" s="59"/>
    </row>
    <row r="311" spans="1:20" ht="12.75">
      <c r="A311" s="199"/>
      <c r="B311" s="110"/>
      <c r="E311" s="203"/>
      <c r="F311" s="111"/>
      <c r="G311" s="112"/>
      <c r="H311" s="205"/>
      <c r="I311" s="111"/>
      <c r="M311" s="200"/>
      <c r="N311" s="201"/>
      <c r="O311" s="200"/>
      <c r="T311" s="59"/>
    </row>
    <row r="312" spans="1:20" ht="12.75">
      <c r="A312" s="199"/>
      <c r="B312" s="110"/>
      <c r="E312" s="203"/>
      <c r="F312" s="111"/>
      <c r="G312" s="112"/>
      <c r="H312" s="205"/>
      <c r="I312" s="111"/>
      <c r="M312" s="200"/>
      <c r="N312" s="201"/>
      <c r="O312" s="200"/>
      <c r="T312" s="59"/>
    </row>
    <row r="313" spans="1:20" ht="12.75">
      <c r="A313" s="199"/>
      <c r="B313" s="110"/>
      <c r="E313" s="203"/>
      <c r="F313" s="111"/>
      <c r="G313" s="112"/>
      <c r="H313" s="205"/>
      <c r="I313" s="111"/>
      <c r="M313" s="200"/>
      <c r="N313" s="201"/>
      <c r="O313" s="200"/>
      <c r="T313" s="59"/>
    </row>
    <row r="314" spans="1:20" ht="12.75">
      <c r="A314" s="199"/>
      <c r="B314" s="110"/>
      <c r="E314" s="203"/>
      <c r="F314" s="111"/>
      <c r="G314" s="112"/>
      <c r="H314" s="205"/>
      <c r="I314" s="111"/>
      <c r="M314" s="200"/>
      <c r="N314" s="201"/>
      <c r="O314" s="200"/>
      <c r="T314" s="59"/>
    </row>
    <row r="315" spans="1:20" ht="12.75">
      <c r="A315" s="199"/>
      <c r="B315" s="110"/>
      <c r="E315" s="203"/>
      <c r="F315" s="111"/>
      <c r="G315" s="112"/>
      <c r="H315" s="205"/>
      <c r="I315" s="111"/>
      <c r="M315" s="200"/>
      <c r="N315" s="201"/>
      <c r="O315" s="200"/>
      <c r="T315" s="59"/>
    </row>
    <row r="316" spans="1:20" ht="12.75">
      <c r="A316" s="199"/>
      <c r="B316" s="110"/>
      <c r="E316" s="203"/>
      <c r="F316" s="111"/>
      <c r="G316" s="112"/>
      <c r="H316" s="205"/>
      <c r="I316" s="111"/>
      <c r="M316" s="200"/>
      <c r="N316" s="201"/>
      <c r="O316" s="200"/>
      <c r="T316" s="59"/>
    </row>
    <row r="317" spans="1:20" ht="12.75">
      <c r="A317" s="199"/>
      <c r="B317" s="110"/>
      <c r="E317" s="203"/>
      <c r="F317" s="111"/>
      <c r="G317" s="112"/>
      <c r="H317" s="205"/>
      <c r="I317" s="111"/>
      <c r="M317" s="200"/>
      <c r="N317" s="201"/>
      <c r="O317" s="200"/>
      <c r="T317" s="59"/>
    </row>
    <row r="318" spans="1:20" ht="12.75">
      <c r="A318" s="199"/>
      <c r="B318" s="110"/>
      <c r="E318" s="203"/>
      <c r="F318" s="111"/>
      <c r="G318" s="112"/>
      <c r="H318" s="205"/>
      <c r="I318" s="111"/>
      <c r="M318" s="200"/>
      <c r="N318" s="201"/>
      <c r="O318" s="200"/>
      <c r="T318" s="59"/>
    </row>
    <row r="319" spans="1:20" ht="12.75">
      <c r="A319" s="199"/>
      <c r="B319" s="110"/>
      <c r="E319" s="203"/>
      <c r="F319" s="111"/>
      <c r="G319" s="112"/>
      <c r="H319" s="205"/>
      <c r="I319" s="111"/>
      <c r="M319" s="200"/>
      <c r="N319" s="201"/>
      <c r="O319" s="200"/>
      <c r="T319" s="59"/>
    </row>
    <row r="320" spans="1:20" ht="12.75">
      <c r="A320" s="199"/>
      <c r="B320" s="110"/>
      <c r="E320" s="203"/>
      <c r="F320" s="111"/>
      <c r="G320" s="112"/>
      <c r="H320" s="205"/>
      <c r="I320" s="111"/>
      <c r="M320" s="200"/>
      <c r="N320" s="201"/>
      <c r="O320" s="200"/>
      <c r="T320" s="59"/>
    </row>
    <row r="321" spans="1:20" ht="12.75">
      <c r="A321" s="199"/>
      <c r="B321" s="110"/>
      <c r="E321" s="203"/>
      <c r="F321" s="111"/>
      <c r="G321" s="112"/>
      <c r="H321" s="205"/>
      <c r="I321" s="111"/>
      <c r="M321" s="200"/>
      <c r="N321" s="201"/>
      <c r="O321" s="200"/>
      <c r="T321" s="59"/>
    </row>
    <row r="322" spans="1:20" ht="12.75">
      <c r="A322" s="199"/>
      <c r="B322" s="110"/>
      <c r="E322" s="203"/>
      <c r="F322" s="111"/>
      <c r="G322" s="112"/>
      <c r="H322" s="205"/>
      <c r="I322" s="111"/>
      <c r="M322" s="200"/>
      <c r="N322" s="201"/>
      <c r="O322" s="200"/>
      <c r="T322" s="59"/>
    </row>
    <row r="323" spans="1:20" ht="12.75">
      <c r="A323" s="199"/>
      <c r="B323" s="110"/>
      <c r="E323" s="203"/>
      <c r="F323" s="111"/>
      <c r="G323" s="112"/>
      <c r="H323" s="205"/>
      <c r="I323" s="111"/>
      <c r="M323" s="200"/>
      <c r="N323" s="201"/>
      <c r="O323" s="200"/>
      <c r="T323" s="59"/>
    </row>
    <row r="324" spans="1:20" ht="12.75">
      <c r="A324" s="199"/>
      <c r="B324" s="110"/>
      <c r="E324" s="203"/>
      <c r="F324" s="111"/>
      <c r="G324" s="112"/>
      <c r="H324" s="205"/>
      <c r="I324" s="111"/>
      <c r="M324" s="200"/>
      <c r="N324" s="201"/>
      <c r="O324" s="200"/>
      <c r="T324" s="59"/>
    </row>
    <row r="325" spans="1:20" ht="12.75">
      <c r="A325" s="199"/>
      <c r="B325" s="110"/>
      <c r="E325" s="203"/>
      <c r="F325" s="111"/>
      <c r="G325" s="112"/>
      <c r="H325" s="205"/>
      <c r="I325" s="111"/>
      <c r="M325" s="200"/>
      <c r="N325" s="201"/>
      <c r="O325" s="200"/>
      <c r="T325" s="59"/>
    </row>
    <row r="326" spans="1:20" ht="12.75">
      <c r="A326" s="199"/>
      <c r="B326" s="110"/>
      <c r="E326" s="203"/>
      <c r="F326" s="111"/>
      <c r="G326" s="112"/>
      <c r="H326" s="205"/>
      <c r="I326" s="111"/>
      <c r="M326" s="200"/>
      <c r="N326" s="201"/>
      <c r="O326" s="200"/>
      <c r="T326" s="59"/>
    </row>
    <row r="327" spans="1:20" ht="12.75">
      <c r="A327" s="199"/>
      <c r="B327" s="110"/>
      <c r="E327" s="203"/>
      <c r="F327" s="111"/>
      <c r="G327" s="112"/>
      <c r="H327" s="205"/>
      <c r="I327" s="111"/>
      <c r="M327" s="200"/>
      <c r="N327" s="201"/>
      <c r="O327" s="200"/>
      <c r="T327" s="59"/>
    </row>
    <row r="328" spans="1:20" ht="12.75">
      <c r="A328" s="199"/>
      <c r="B328" s="110"/>
      <c r="E328" s="203"/>
      <c r="F328" s="111"/>
      <c r="G328" s="112"/>
      <c r="H328" s="205"/>
      <c r="I328" s="111"/>
      <c r="M328" s="200"/>
      <c r="N328" s="201"/>
      <c r="O328" s="200"/>
      <c r="T328" s="59"/>
    </row>
    <row r="329" spans="1:20" ht="12.75">
      <c r="A329" s="199"/>
      <c r="B329" s="110"/>
      <c r="E329" s="203"/>
      <c r="F329" s="111"/>
      <c r="G329" s="112"/>
      <c r="H329" s="205"/>
      <c r="I329" s="111"/>
      <c r="M329" s="200"/>
      <c r="N329" s="201"/>
      <c r="O329" s="200"/>
      <c r="T329" s="59"/>
    </row>
    <row r="330" spans="1:20" ht="12.75">
      <c r="A330" s="199"/>
      <c r="B330" s="110"/>
      <c r="E330" s="203"/>
      <c r="F330" s="111"/>
      <c r="G330" s="112"/>
      <c r="H330" s="205"/>
      <c r="I330" s="111"/>
      <c r="M330" s="200"/>
      <c r="N330" s="201"/>
      <c r="O330" s="200"/>
      <c r="T330" s="59"/>
    </row>
    <row r="331" spans="1:20" ht="12.75">
      <c r="A331" s="199"/>
      <c r="B331" s="110"/>
      <c r="E331" s="203"/>
      <c r="F331" s="111"/>
      <c r="G331" s="112"/>
      <c r="H331" s="205"/>
      <c r="I331" s="111"/>
      <c r="M331" s="200"/>
      <c r="N331" s="201"/>
      <c r="O331" s="200"/>
      <c r="T331" s="59"/>
    </row>
    <row r="332" spans="1:20" ht="12.75">
      <c r="A332" s="199"/>
      <c r="B332" s="110"/>
      <c r="E332" s="203"/>
      <c r="F332" s="111"/>
      <c r="G332" s="112"/>
      <c r="H332" s="205"/>
      <c r="I332" s="111"/>
      <c r="M332" s="200"/>
      <c r="N332" s="201"/>
      <c r="O332" s="200"/>
      <c r="T332" s="59"/>
    </row>
    <row r="333" spans="1:20" ht="12.75">
      <c r="A333" s="199"/>
      <c r="B333" s="110"/>
      <c r="E333" s="203"/>
      <c r="F333" s="111"/>
      <c r="G333" s="112"/>
      <c r="H333" s="205"/>
      <c r="I333" s="111"/>
      <c r="M333" s="200"/>
      <c r="N333" s="201"/>
      <c r="O333" s="200"/>
      <c r="T333" s="59"/>
    </row>
    <row r="334" spans="1:20" ht="12.75">
      <c r="A334" s="199"/>
      <c r="B334" s="110"/>
      <c r="E334" s="203"/>
      <c r="F334" s="111"/>
      <c r="G334" s="112"/>
      <c r="H334" s="205"/>
      <c r="I334" s="111"/>
      <c r="M334" s="200"/>
      <c r="N334" s="201"/>
      <c r="O334" s="200"/>
      <c r="T334" s="59"/>
    </row>
    <row r="335" spans="1:20" ht="12.75">
      <c r="A335" s="199"/>
      <c r="B335" s="110"/>
      <c r="E335" s="203"/>
      <c r="F335" s="111"/>
      <c r="G335" s="112"/>
      <c r="H335" s="205"/>
      <c r="I335" s="111"/>
      <c r="M335" s="200"/>
      <c r="N335" s="201"/>
      <c r="O335" s="200"/>
      <c r="T335" s="59"/>
    </row>
    <row r="336" spans="1:20" ht="12.75">
      <c r="A336" s="199"/>
      <c r="B336" s="110"/>
      <c r="E336" s="203"/>
      <c r="F336" s="111"/>
      <c r="G336" s="112"/>
      <c r="H336" s="205"/>
      <c r="I336" s="111"/>
      <c r="M336" s="200"/>
      <c r="N336" s="201"/>
      <c r="O336" s="200"/>
      <c r="T336" s="59"/>
    </row>
    <row r="337" spans="1:20" ht="12.75">
      <c r="A337" s="199"/>
      <c r="B337" s="110"/>
      <c r="E337" s="203"/>
      <c r="F337" s="111"/>
      <c r="G337" s="112"/>
      <c r="H337" s="205"/>
      <c r="I337" s="111"/>
      <c r="M337" s="200"/>
      <c r="N337" s="201"/>
      <c r="O337" s="200"/>
      <c r="T337" s="59"/>
    </row>
    <row r="338" spans="1:20" ht="12.75">
      <c r="A338" s="199"/>
      <c r="B338" s="110"/>
      <c r="E338" s="203"/>
      <c r="F338" s="111"/>
      <c r="G338" s="112"/>
      <c r="H338" s="205"/>
      <c r="I338" s="111"/>
      <c r="M338" s="200"/>
      <c r="N338" s="201"/>
      <c r="O338" s="200"/>
      <c r="T338" s="59"/>
    </row>
    <row r="339" spans="1:20" ht="12.75">
      <c r="A339" s="199"/>
      <c r="B339" s="110"/>
      <c r="E339" s="203"/>
      <c r="F339" s="111"/>
      <c r="G339" s="112"/>
      <c r="H339" s="205"/>
      <c r="I339" s="111"/>
      <c r="M339" s="200"/>
      <c r="N339" s="201"/>
      <c r="O339" s="200"/>
      <c r="T339" s="59"/>
    </row>
    <row r="340" spans="1:20" ht="12.75">
      <c r="A340" s="199"/>
      <c r="B340" s="110"/>
      <c r="E340" s="203"/>
      <c r="F340" s="111"/>
      <c r="G340" s="112"/>
      <c r="H340" s="205"/>
      <c r="I340" s="111"/>
      <c r="M340" s="200"/>
      <c r="N340" s="201"/>
      <c r="O340" s="200"/>
      <c r="T340" s="59"/>
    </row>
    <row r="341" spans="1:20" ht="12.75">
      <c r="A341" s="199"/>
      <c r="B341" s="110"/>
      <c r="E341" s="203"/>
      <c r="F341" s="111"/>
      <c r="G341" s="112"/>
      <c r="H341" s="205"/>
      <c r="I341" s="111"/>
      <c r="M341" s="200"/>
      <c r="N341" s="201"/>
      <c r="O341" s="200"/>
      <c r="T341" s="59"/>
    </row>
    <row r="342" spans="1:20" ht="12.75">
      <c r="A342" s="199"/>
      <c r="B342" s="110"/>
      <c r="E342" s="203"/>
      <c r="F342" s="111"/>
      <c r="G342" s="112"/>
      <c r="H342" s="205"/>
      <c r="I342" s="111"/>
      <c r="M342" s="200"/>
      <c r="N342" s="201"/>
      <c r="O342" s="200"/>
      <c r="T342" s="59"/>
    </row>
    <row r="343" spans="1:20" ht="12.75">
      <c r="A343" s="199"/>
      <c r="B343" s="110"/>
      <c r="E343" s="203"/>
      <c r="F343" s="111"/>
      <c r="G343" s="112"/>
      <c r="H343" s="205"/>
      <c r="I343" s="111"/>
      <c r="M343" s="200"/>
      <c r="N343" s="201"/>
      <c r="O343" s="200"/>
      <c r="T343" s="59"/>
    </row>
    <row r="344" spans="1:20" ht="12.75">
      <c r="A344" s="199"/>
      <c r="B344" s="110"/>
      <c r="E344" s="203"/>
      <c r="F344" s="111"/>
      <c r="G344" s="112"/>
      <c r="H344" s="205"/>
      <c r="I344" s="111"/>
      <c r="M344" s="200"/>
      <c r="N344" s="201"/>
      <c r="O344" s="200"/>
      <c r="T344" s="59"/>
    </row>
    <row r="345" spans="1:20" ht="12.75">
      <c r="A345" s="199"/>
      <c r="B345" s="110"/>
      <c r="E345" s="203"/>
      <c r="F345" s="111"/>
      <c r="G345" s="112"/>
      <c r="H345" s="205"/>
      <c r="I345" s="111"/>
      <c r="M345" s="200"/>
      <c r="N345" s="201"/>
      <c r="O345" s="200"/>
      <c r="T345" s="59"/>
    </row>
    <row r="346" spans="1:20" ht="12.75">
      <c r="A346" s="199"/>
      <c r="B346" s="110"/>
      <c r="E346" s="203"/>
      <c r="F346" s="111"/>
      <c r="G346" s="112"/>
      <c r="H346" s="205"/>
      <c r="I346" s="111"/>
      <c r="M346" s="200"/>
      <c r="N346" s="201"/>
      <c r="O346" s="200"/>
      <c r="T346" s="59"/>
    </row>
    <row r="347" spans="1:20" ht="12.75">
      <c r="A347" s="199"/>
      <c r="B347" s="110"/>
      <c r="E347" s="203"/>
      <c r="F347" s="111"/>
      <c r="G347" s="112"/>
      <c r="H347" s="205"/>
      <c r="I347" s="111"/>
      <c r="M347" s="200"/>
      <c r="N347" s="201"/>
      <c r="O347" s="200"/>
      <c r="T347" s="59"/>
    </row>
    <row r="348" spans="1:20" ht="12.75">
      <c r="A348" s="199"/>
      <c r="B348" s="110"/>
      <c r="E348" s="203"/>
      <c r="F348" s="111"/>
      <c r="G348" s="112"/>
      <c r="H348" s="205"/>
      <c r="I348" s="111"/>
      <c r="M348" s="200"/>
      <c r="N348" s="201"/>
      <c r="O348" s="200"/>
      <c r="T348" s="59"/>
    </row>
    <row r="349" spans="1:20" ht="12.75">
      <c r="A349" s="199"/>
      <c r="B349" s="110"/>
      <c r="E349" s="203"/>
      <c r="F349" s="111"/>
      <c r="G349" s="112"/>
      <c r="H349" s="205"/>
      <c r="I349" s="111"/>
      <c r="M349" s="200"/>
      <c r="N349" s="201"/>
      <c r="O349" s="200"/>
      <c r="T349" s="59"/>
    </row>
    <row r="350" spans="1:20" ht="12.75">
      <c r="A350" s="199"/>
      <c r="B350" s="110"/>
      <c r="E350" s="203"/>
      <c r="F350" s="111"/>
      <c r="G350" s="112"/>
      <c r="H350" s="205"/>
      <c r="I350" s="111"/>
      <c r="M350" s="200"/>
      <c r="N350" s="201"/>
      <c r="O350" s="200"/>
      <c r="T350" s="59"/>
    </row>
    <row r="351" spans="1:20" ht="12.75">
      <c r="A351" s="199"/>
      <c r="B351" s="110"/>
      <c r="E351" s="203"/>
      <c r="F351" s="111"/>
      <c r="G351" s="112"/>
      <c r="H351" s="205"/>
      <c r="I351" s="111"/>
      <c r="M351" s="200"/>
      <c r="N351" s="201"/>
      <c r="O351" s="200"/>
      <c r="T351" s="59"/>
    </row>
    <row r="352" spans="1:20" ht="12.75">
      <c r="A352" s="199"/>
      <c r="B352" s="110"/>
      <c r="E352" s="203"/>
      <c r="F352" s="111"/>
      <c r="G352" s="112"/>
      <c r="H352" s="205"/>
      <c r="I352" s="111"/>
      <c r="M352" s="200"/>
      <c r="N352" s="201"/>
      <c r="O352" s="200"/>
      <c r="T352" s="59"/>
    </row>
    <row r="353" spans="1:20" ht="12.75">
      <c r="A353" s="199"/>
      <c r="B353" s="110"/>
      <c r="E353" s="203"/>
      <c r="F353" s="111"/>
      <c r="G353" s="112"/>
      <c r="H353" s="205"/>
      <c r="I353" s="111"/>
      <c r="M353" s="200"/>
      <c r="N353" s="201"/>
      <c r="O353" s="200"/>
      <c r="T353" s="59"/>
    </row>
    <row r="354" spans="1:20" ht="12.75">
      <c r="A354" s="199"/>
      <c r="B354" s="110"/>
      <c r="E354" s="203"/>
      <c r="F354" s="111"/>
      <c r="G354" s="112"/>
      <c r="H354" s="205"/>
      <c r="I354" s="111"/>
      <c r="M354" s="200"/>
      <c r="N354" s="201"/>
      <c r="O354" s="200"/>
      <c r="T354" s="59"/>
    </row>
    <row r="355" spans="1:20" ht="12.75">
      <c r="A355" s="199"/>
      <c r="B355" s="110"/>
      <c r="E355" s="203"/>
      <c r="F355" s="111"/>
      <c r="G355" s="112"/>
      <c r="H355" s="205"/>
      <c r="I355" s="111"/>
      <c r="M355" s="200"/>
      <c r="N355" s="201"/>
      <c r="O355" s="200"/>
      <c r="T355" s="59"/>
    </row>
    <row r="356" spans="1:20" ht="12.75">
      <c r="A356" s="199"/>
      <c r="B356" s="110"/>
      <c r="E356" s="203"/>
      <c r="F356" s="111"/>
      <c r="G356" s="112"/>
      <c r="H356" s="205"/>
      <c r="I356" s="111"/>
      <c r="M356" s="200"/>
      <c r="N356" s="201"/>
      <c r="O356" s="200"/>
      <c r="T356" s="59"/>
    </row>
    <row r="357" spans="1:20" ht="12.75">
      <c r="A357" s="199"/>
      <c r="B357" s="110"/>
      <c r="E357" s="203"/>
      <c r="F357" s="111"/>
      <c r="G357" s="112"/>
      <c r="H357" s="205"/>
      <c r="I357" s="111"/>
      <c r="M357" s="200"/>
      <c r="N357" s="201"/>
      <c r="O357" s="200"/>
      <c r="T357" s="59"/>
    </row>
    <row r="358" spans="1:20" ht="12.75">
      <c r="A358" s="199"/>
      <c r="B358" s="110"/>
      <c r="E358" s="203"/>
      <c r="F358" s="111"/>
      <c r="G358" s="112"/>
      <c r="H358" s="205"/>
      <c r="I358" s="111"/>
      <c r="M358" s="200"/>
      <c r="N358" s="201"/>
      <c r="O358" s="200"/>
      <c r="T358" s="59"/>
    </row>
    <row r="359" spans="1:20" ht="12.75">
      <c r="A359" s="199"/>
      <c r="B359" s="110"/>
      <c r="E359" s="203"/>
      <c r="F359" s="111"/>
      <c r="G359" s="112"/>
      <c r="H359" s="205"/>
      <c r="I359" s="111"/>
      <c r="M359" s="200"/>
      <c r="N359" s="201"/>
      <c r="O359" s="200"/>
      <c r="T359" s="59"/>
    </row>
    <row r="360" spans="1:20" ht="12.75">
      <c r="A360" s="199"/>
      <c r="B360" s="110"/>
      <c r="E360" s="203"/>
      <c r="F360" s="111"/>
      <c r="G360" s="112"/>
      <c r="H360" s="205"/>
      <c r="I360" s="111"/>
      <c r="M360" s="200"/>
      <c r="N360" s="201"/>
      <c r="O360" s="200"/>
      <c r="T360" s="59"/>
    </row>
    <row r="361" spans="1:20" ht="12.75">
      <c r="A361" s="199"/>
      <c r="B361" s="110"/>
      <c r="E361" s="203"/>
      <c r="F361" s="111"/>
      <c r="G361" s="112"/>
      <c r="H361" s="205"/>
      <c r="I361" s="111"/>
      <c r="M361" s="200"/>
      <c r="N361" s="201"/>
      <c r="O361" s="200"/>
      <c r="T361" s="59"/>
    </row>
    <row r="362" spans="1:20" ht="12.75">
      <c r="A362" s="199"/>
      <c r="B362" s="110"/>
      <c r="E362" s="203"/>
      <c r="F362" s="111"/>
      <c r="G362" s="112"/>
      <c r="H362" s="205"/>
      <c r="I362" s="111"/>
      <c r="M362" s="200"/>
      <c r="N362" s="201"/>
      <c r="O362" s="200"/>
      <c r="T362" s="59"/>
    </row>
    <row r="363" spans="1:20" ht="12.75">
      <c r="A363" s="199"/>
      <c r="B363" s="110"/>
      <c r="E363" s="203"/>
      <c r="F363" s="111"/>
      <c r="G363" s="112"/>
      <c r="H363" s="205"/>
      <c r="I363" s="111"/>
      <c r="M363" s="200"/>
      <c r="N363" s="201"/>
      <c r="O363" s="200"/>
      <c r="T363" s="59"/>
    </row>
    <row r="364" spans="1:20" ht="12.75">
      <c r="A364" s="199"/>
      <c r="B364" s="110"/>
      <c r="E364" s="203"/>
      <c r="F364" s="111"/>
      <c r="G364" s="112"/>
      <c r="H364" s="205"/>
      <c r="I364" s="111"/>
      <c r="M364" s="200"/>
      <c r="N364" s="201"/>
      <c r="O364" s="200"/>
      <c r="T364" s="59"/>
    </row>
    <row r="365" spans="1:20" ht="12.75">
      <c r="A365" s="199"/>
      <c r="B365" s="110"/>
      <c r="E365" s="203"/>
      <c r="F365" s="111"/>
      <c r="G365" s="112"/>
      <c r="H365" s="205"/>
      <c r="I365" s="111"/>
      <c r="M365" s="200"/>
      <c r="N365" s="201"/>
      <c r="O365" s="200"/>
      <c r="T365" s="59"/>
    </row>
    <row r="366" spans="1:20" ht="12.75">
      <c r="A366" s="199"/>
      <c r="B366" s="110"/>
      <c r="E366" s="203"/>
      <c r="F366" s="111"/>
      <c r="G366" s="112"/>
      <c r="H366" s="205"/>
      <c r="I366" s="111"/>
      <c r="M366" s="200"/>
      <c r="N366" s="201"/>
      <c r="O366" s="200"/>
      <c r="T366" s="59"/>
    </row>
    <row r="367" spans="1:20" ht="12.75">
      <c r="A367" s="199"/>
      <c r="B367" s="110"/>
      <c r="E367" s="203"/>
      <c r="F367" s="111"/>
      <c r="G367" s="112"/>
      <c r="H367" s="205"/>
      <c r="I367" s="111"/>
      <c r="M367" s="200"/>
      <c r="N367" s="201"/>
      <c r="O367" s="200"/>
      <c r="T367" s="59"/>
    </row>
    <row r="368" spans="1:20" ht="12.75">
      <c r="A368" s="199"/>
      <c r="B368" s="110"/>
      <c r="E368" s="203"/>
      <c r="F368" s="111"/>
      <c r="G368" s="112"/>
      <c r="H368" s="205"/>
      <c r="I368" s="111"/>
      <c r="M368" s="200"/>
      <c r="N368" s="201"/>
      <c r="O368" s="200"/>
      <c r="T368" s="59"/>
    </row>
    <row r="369" spans="1:20" ht="12.75">
      <c r="A369" s="199"/>
      <c r="B369" s="110"/>
      <c r="E369" s="203"/>
      <c r="F369" s="111"/>
      <c r="G369" s="112"/>
      <c r="H369" s="205"/>
      <c r="I369" s="111"/>
      <c r="M369" s="200"/>
      <c r="N369" s="201"/>
      <c r="O369" s="200"/>
      <c r="T369" s="59"/>
    </row>
    <row r="370" spans="1:20" ht="12.75">
      <c r="A370" s="199"/>
      <c r="B370" s="110"/>
      <c r="E370" s="203"/>
      <c r="F370" s="111"/>
      <c r="G370" s="112"/>
      <c r="H370" s="205"/>
      <c r="I370" s="111"/>
      <c r="M370" s="200"/>
      <c r="N370" s="201"/>
      <c r="O370" s="200"/>
      <c r="T370" s="59"/>
    </row>
    <row r="371" spans="1:20" ht="12.75">
      <c r="A371" s="199"/>
      <c r="B371" s="110"/>
      <c r="E371" s="203"/>
      <c r="F371" s="111"/>
      <c r="G371" s="112"/>
      <c r="H371" s="205"/>
      <c r="I371" s="111"/>
      <c r="M371" s="200"/>
      <c r="N371" s="201"/>
      <c r="O371" s="200"/>
      <c r="T371" s="59"/>
    </row>
    <row r="372" spans="1:20" ht="12.75">
      <c r="A372" s="199"/>
      <c r="B372" s="110"/>
      <c r="E372" s="203"/>
      <c r="F372" s="111"/>
      <c r="G372" s="112"/>
      <c r="H372" s="205"/>
      <c r="I372" s="111"/>
      <c r="M372" s="200"/>
      <c r="N372" s="201"/>
      <c r="O372" s="200"/>
      <c r="T372" s="59"/>
    </row>
    <row r="373" spans="1:20" ht="12.75">
      <c r="A373" s="199"/>
      <c r="B373" s="110"/>
      <c r="E373" s="203"/>
      <c r="F373" s="111"/>
      <c r="G373" s="112"/>
      <c r="H373" s="205"/>
      <c r="I373" s="111"/>
      <c r="M373" s="200"/>
      <c r="N373" s="201"/>
      <c r="O373" s="200"/>
      <c r="T373" s="59"/>
    </row>
    <row r="374" spans="1:20" ht="12.75">
      <c r="A374" s="199"/>
      <c r="B374" s="110"/>
      <c r="E374" s="203"/>
      <c r="F374" s="111"/>
      <c r="G374" s="112"/>
      <c r="H374" s="205"/>
      <c r="I374" s="111"/>
      <c r="M374" s="200"/>
      <c r="N374" s="201"/>
      <c r="O374" s="200"/>
      <c r="T374" s="59"/>
    </row>
    <row r="375" spans="1:20" ht="12.75">
      <c r="A375" s="199"/>
      <c r="B375" s="110"/>
      <c r="E375" s="203"/>
      <c r="F375" s="111"/>
      <c r="G375" s="112"/>
      <c r="H375" s="205"/>
      <c r="I375" s="111"/>
      <c r="M375" s="200"/>
      <c r="N375" s="201"/>
      <c r="O375" s="200"/>
      <c r="T375" s="59"/>
    </row>
    <row r="376" spans="1:20" ht="12.75">
      <c r="A376" s="199"/>
      <c r="B376" s="110"/>
      <c r="E376" s="203"/>
      <c r="F376" s="111"/>
      <c r="G376" s="112"/>
      <c r="H376" s="205"/>
      <c r="I376" s="111"/>
      <c r="M376" s="200"/>
      <c r="N376" s="201"/>
      <c r="O376" s="200"/>
      <c r="T376" s="59"/>
    </row>
    <row r="377" spans="1:20" ht="12.75">
      <c r="A377" s="199"/>
      <c r="B377" s="110"/>
      <c r="E377" s="203"/>
      <c r="F377" s="111"/>
      <c r="G377" s="112"/>
      <c r="H377" s="205"/>
      <c r="I377" s="111"/>
      <c r="M377" s="200"/>
      <c r="N377" s="201"/>
      <c r="O377" s="200"/>
      <c r="T377" s="59"/>
    </row>
    <row r="378" spans="1:20" ht="12.75">
      <c r="A378" s="199"/>
      <c r="B378" s="110"/>
      <c r="E378" s="203"/>
      <c r="F378" s="111"/>
      <c r="G378" s="112"/>
      <c r="H378" s="205"/>
      <c r="I378" s="111"/>
      <c r="M378" s="200"/>
      <c r="N378" s="201"/>
      <c r="O378" s="200"/>
      <c r="T378" s="59"/>
    </row>
    <row r="379" spans="1:20" ht="12.75">
      <c r="A379" s="199"/>
      <c r="B379" s="110"/>
      <c r="E379" s="203"/>
      <c r="F379" s="111"/>
      <c r="G379" s="112"/>
      <c r="H379" s="205"/>
      <c r="I379" s="111"/>
      <c r="M379" s="200"/>
      <c r="N379" s="201"/>
      <c r="O379" s="200"/>
      <c r="T379" s="59"/>
    </row>
    <row r="380" spans="1:20" ht="12.75">
      <c r="A380" s="199"/>
      <c r="B380" s="110"/>
      <c r="E380" s="203"/>
      <c r="F380" s="111"/>
      <c r="G380" s="112"/>
      <c r="H380" s="205"/>
      <c r="I380" s="111"/>
      <c r="M380" s="200"/>
      <c r="N380" s="201"/>
      <c r="O380" s="200"/>
      <c r="T380" s="59"/>
    </row>
    <row r="381" spans="1:20" ht="12.75">
      <c r="A381" s="199"/>
      <c r="B381" s="110"/>
      <c r="E381" s="203"/>
      <c r="F381" s="111"/>
      <c r="G381" s="112"/>
      <c r="H381" s="205"/>
      <c r="I381" s="111"/>
      <c r="M381" s="200"/>
      <c r="N381" s="201"/>
      <c r="O381" s="200"/>
      <c r="T381" s="59"/>
    </row>
    <row r="382" spans="1:20" ht="12.75">
      <c r="A382" s="199"/>
      <c r="B382" s="110"/>
      <c r="E382" s="203"/>
      <c r="F382" s="111"/>
      <c r="G382" s="112"/>
      <c r="H382" s="205"/>
      <c r="I382" s="111"/>
      <c r="M382" s="200"/>
      <c r="N382" s="201"/>
      <c r="O382" s="200"/>
      <c r="T382" s="59"/>
    </row>
    <row r="383" spans="1:20" ht="12.75">
      <c r="A383" s="199"/>
      <c r="B383" s="110"/>
      <c r="E383" s="203"/>
      <c r="F383" s="111"/>
      <c r="G383" s="112"/>
      <c r="H383" s="205"/>
      <c r="I383" s="111"/>
      <c r="M383" s="200"/>
      <c r="N383" s="201"/>
      <c r="O383" s="200"/>
      <c r="T383" s="59"/>
    </row>
    <row r="384" spans="1:20" ht="12.75">
      <c r="A384" s="199"/>
      <c r="B384" s="110"/>
      <c r="E384" s="203"/>
      <c r="F384" s="111"/>
      <c r="G384" s="112"/>
      <c r="H384" s="205"/>
      <c r="I384" s="111"/>
      <c r="M384" s="200"/>
      <c r="N384" s="201"/>
      <c r="O384" s="200"/>
      <c r="T384" s="59"/>
    </row>
    <row r="385" spans="1:20" ht="12.75">
      <c r="A385" s="199"/>
      <c r="B385" s="110"/>
      <c r="E385" s="203"/>
      <c r="F385" s="111"/>
      <c r="G385" s="112"/>
      <c r="H385" s="205"/>
      <c r="I385" s="111"/>
      <c r="M385" s="200"/>
      <c r="N385" s="201"/>
      <c r="O385" s="200"/>
      <c r="T385" s="59"/>
    </row>
    <row r="386" spans="1:20" ht="12.75">
      <c r="A386" s="199"/>
      <c r="B386" s="110"/>
      <c r="E386" s="203"/>
      <c r="F386" s="111"/>
      <c r="G386" s="112"/>
      <c r="H386" s="205"/>
      <c r="I386" s="111"/>
      <c r="M386" s="200"/>
      <c r="N386" s="201"/>
      <c r="O386" s="200"/>
      <c r="T386" s="59"/>
    </row>
    <row r="387" spans="1:20" ht="12.75">
      <c r="A387" s="199"/>
      <c r="B387" s="110"/>
      <c r="E387" s="203"/>
      <c r="F387" s="111"/>
      <c r="G387" s="112"/>
      <c r="H387" s="205"/>
      <c r="I387" s="111"/>
      <c r="M387" s="200"/>
      <c r="N387" s="201"/>
      <c r="O387" s="200"/>
      <c r="T387" s="59"/>
    </row>
    <row r="388" spans="1:20" ht="12.75">
      <c r="A388" s="199"/>
      <c r="B388" s="110"/>
      <c r="E388" s="203"/>
      <c r="F388" s="111"/>
      <c r="G388" s="112"/>
      <c r="H388" s="205"/>
      <c r="I388" s="111"/>
      <c r="M388" s="200"/>
      <c r="N388" s="201"/>
      <c r="O388" s="200"/>
      <c r="T388" s="59"/>
    </row>
    <row r="389" spans="1:20" ht="12.75">
      <c r="A389" s="199"/>
      <c r="B389" s="110"/>
      <c r="E389" s="203"/>
      <c r="F389" s="111"/>
      <c r="G389" s="112"/>
      <c r="H389" s="205"/>
      <c r="I389" s="111"/>
      <c r="M389" s="200"/>
      <c r="N389" s="201"/>
      <c r="O389" s="200"/>
      <c r="T389" s="59"/>
    </row>
    <row r="390" spans="1:20" ht="12.75">
      <c r="A390" s="199"/>
      <c r="B390" s="110"/>
      <c r="E390" s="203"/>
      <c r="F390" s="111"/>
      <c r="G390" s="112"/>
      <c r="H390" s="205"/>
      <c r="I390" s="111"/>
      <c r="M390" s="200"/>
      <c r="N390" s="201"/>
      <c r="O390" s="200"/>
      <c r="T390" s="59"/>
    </row>
    <row r="391" spans="1:20" ht="12.75">
      <c r="A391" s="199"/>
      <c r="B391" s="110"/>
      <c r="E391" s="203"/>
      <c r="F391" s="111"/>
      <c r="G391" s="112"/>
      <c r="H391" s="205"/>
      <c r="I391" s="111"/>
      <c r="M391" s="200"/>
      <c r="N391" s="201"/>
      <c r="O391" s="200"/>
      <c r="T391" s="59"/>
    </row>
    <row r="392" spans="1:20" ht="12.75">
      <c r="A392" s="199"/>
      <c r="B392" s="110"/>
      <c r="E392" s="203"/>
      <c r="F392" s="111"/>
      <c r="G392" s="112"/>
      <c r="H392" s="205"/>
      <c r="I392" s="111"/>
      <c r="M392" s="200"/>
      <c r="N392" s="201"/>
      <c r="O392" s="200"/>
      <c r="T392" s="59"/>
    </row>
    <row r="393" spans="1:20" ht="12.75">
      <c r="A393" s="199"/>
      <c r="B393" s="110"/>
      <c r="E393" s="203"/>
      <c r="F393" s="111"/>
      <c r="G393" s="112"/>
      <c r="H393" s="205"/>
      <c r="I393" s="111"/>
      <c r="M393" s="200"/>
      <c r="N393" s="201"/>
      <c r="O393" s="200"/>
      <c r="T393" s="59"/>
    </row>
    <row r="394" spans="1:20" ht="12.75">
      <c r="A394" s="199"/>
      <c r="B394" s="110"/>
      <c r="E394" s="203"/>
      <c r="F394" s="111"/>
      <c r="G394" s="112"/>
      <c r="H394" s="205"/>
      <c r="I394" s="111"/>
      <c r="M394" s="200"/>
      <c r="N394" s="201"/>
      <c r="O394" s="200"/>
      <c r="T394" s="59"/>
    </row>
    <row r="395" spans="1:20" ht="12.75">
      <c r="A395" s="199"/>
      <c r="B395" s="110"/>
      <c r="E395" s="203"/>
      <c r="F395" s="111"/>
      <c r="G395" s="112"/>
      <c r="H395" s="205"/>
      <c r="I395" s="111"/>
      <c r="M395" s="200"/>
      <c r="N395" s="201"/>
      <c r="O395" s="200"/>
      <c r="T395" s="59"/>
    </row>
    <row r="396" spans="1:20" ht="12.75">
      <c r="A396" s="199"/>
      <c r="B396" s="110"/>
      <c r="E396" s="203"/>
      <c r="F396" s="111"/>
      <c r="G396" s="112"/>
      <c r="H396" s="205"/>
      <c r="I396" s="111"/>
      <c r="M396" s="200"/>
      <c r="N396" s="201"/>
      <c r="O396" s="200"/>
      <c r="T396" s="59"/>
    </row>
    <row r="397" spans="1:20" ht="12.75">
      <c r="A397" s="199"/>
      <c r="B397" s="110"/>
      <c r="E397" s="203"/>
      <c r="F397" s="111"/>
      <c r="G397" s="112"/>
      <c r="H397" s="205"/>
      <c r="I397" s="111"/>
      <c r="M397" s="200"/>
      <c r="N397" s="201"/>
      <c r="O397" s="200"/>
      <c r="T397" s="59"/>
    </row>
    <row r="398" spans="1:20" ht="12.75">
      <c r="A398" s="199"/>
      <c r="B398" s="110"/>
      <c r="E398" s="203"/>
      <c r="F398" s="111"/>
      <c r="G398" s="112"/>
      <c r="H398" s="205"/>
      <c r="I398" s="111"/>
      <c r="M398" s="200"/>
      <c r="N398" s="201"/>
      <c r="O398" s="200"/>
      <c r="T398" s="59"/>
    </row>
    <row r="399" spans="1:20" ht="12.75">
      <c r="A399" s="199"/>
      <c r="B399" s="110"/>
      <c r="E399" s="203"/>
      <c r="F399" s="111"/>
      <c r="G399" s="112"/>
      <c r="H399" s="205"/>
      <c r="I399" s="111"/>
      <c r="M399" s="200"/>
      <c r="N399" s="201"/>
      <c r="O399" s="200"/>
      <c r="T399" s="59"/>
    </row>
    <row r="400" spans="1:20" ht="12.75">
      <c r="A400" s="199"/>
      <c r="B400" s="110"/>
      <c r="E400" s="203"/>
      <c r="F400" s="111"/>
      <c r="G400" s="112"/>
      <c r="H400" s="205"/>
      <c r="I400" s="111"/>
      <c r="M400" s="200"/>
      <c r="N400" s="201"/>
      <c r="O400" s="200"/>
      <c r="T400" s="59"/>
    </row>
    <row r="401" spans="1:20" ht="12.75">
      <c r="A401" s="199"/>
      <c r="B401" s="110"/>
      <c r="E401" s="203"/>
      <c r="F401" s="111"/>
      <c r="G401" s="112"/>
      <c r="H401" s="205"/>
      <c r="I401" s="111"/>
      <c r="M401" s="200"/>
      <c r="N401" s="201"/>
      <c r="O401" s="200"/>
      <c r="T401" s="59"/>
    </row>
    <row r="402" spans="1:20" ht="12.75">
      <c r="A402" s="199"/>
      <c r="B402" s="110"/>
      <c r="E402" s="203"/>
      <c r="F402" s="111"/>
      <c r="G402" s="112"/>
      <c r="H402" s="205"/>
      <c r="I402" s="111"/>
      <c r="M402" s="200"/>
      <c r="N402" s="201"/>
      <c r="O402" s="200"/>
      <c r="T402" s="59"/>
    </row>
    <row r="403" spans="1:20" ht="12.75">
      <c r="A403" s="199"/>
      <c r="B403" s="110"/>
      <c r="E403" s="203"/>
      <c r="F403" s="111"/>
      <c r="G403" s="112"/>
      <c r="H403" s="205"/>
      <c r="I403" s="111"/>
      <c r="M403" s="200"/>
      <c r="N403" s="201"/>
      <c r="O403" s="200"/>
      <c r="T403" s="59"/>
    </row>
    <row r="404" spans="1:20" ht="12.75">
      <c r="A404" s="199"/>
      <c r="B404" s="110"/>
      <c r="E404" s="203"/>
      <c r="F404" s="111"/>
      <c r="G404" s="112"/>
      <c r="H404" s="205"/>
      <c r="I404" s="111"/>
      <c r="M404" s="200"/>
      <c r="N404" s="201"/>
      <c r="O404" s="200"/>
      <c r="T404" s="59"/>
    </row>
    <row r="405" spans="1:20" ht="12.75">
      <c r="A405" s="199"/>
      <c r="B405" s="110"/>
      <c r="E405" s="203"/>
      <c r="F405" s="111"/>
      <c r="G405" s="112"/>
      <c r="H405" s="205"/>
      <c r="I405" s="111"/>
      <c r="M405" s="200"/>
      <c r="N405" s="201"/>
      <c r="O405" s="200"/>
      <c r="T405" s="59"/>
    </row>
    <row r="406" spans="1:20" ht="12.75">
      <c r="A406" s="199"/>
      <c r="B406" s="110"/>
      <c r="E406" s="203"/>
      <c r="F406" s="111"/>
      <c r="G406" s="112"/>
      <c r="H406" s="205"/>
      <c r="I406" s="111"/>
      <c r="M406" s="200"/>
      <c r="N406" s="201"/>
      <c r="O406" s="200"/>
      <c r="T406" s="59"/>
    </row>
    <row r="407" spans="1:20" ht="12.75">
      <c r="A407" s="199"/>
      <c r="B407" s="110"/>
      <c r="E407" s="203"/>
      <c r="F407" s="111"/>
      <c r="G407" s="112"/>
      <c r="H407" s="205"/>
      <c r="I407" s="111"/>
      <c r="M407" s="200"/>
      <c r="N407" s="201"/>
      <c r="O407" s="200"/>
      <c r="T407" s="59"/>
    </row>
    <row r="408" spans="1:20" ht="12.75">
      <c r="A408" s="199"/>
      <c r="B408" s="110"/>
      <c r="E408" s="203"/>
      <c r="F408" s="111"/>
      <c r="G408" s="112"/>
      <c r="H408" s="205"/>
      <c r="I408" s="111"/>
      <c r="M408" s="200"/>
      <c r="N408" s="201"/>
      <c r="O408" s="200"/>
      <c r="T408" s="59"/>
    </row>
    <row r="409" spans="1:20" ht="12.75">
      <c r="A409" s="199"/>
      <c r="B409" s="110"/>
      <c r="E409" s="203"/>
      <c r="F409" s="111"/>
      <c r="G409" s="112"/>
      <c r="H409" s="205"/>
      <c r="I409" s="111"/>
      <c r="M409" s="200"/>
      <c r="N409" s="201"/>
      <c r="O409" s="200"/>
      <c r="T409" s="59"/>
    </row>
    <row r="410" spans="1:20" ht="12.75">
      <c r="A410" s="199"/>
      <c r="B410" s="110"/>
      <c r="E410" s="203"/>
      <c r="F410" s="111"/>
      <c r="G410" s="112"/>
      <c r="H410" s="205"/>
      <c r="I410" s="111"/>
      <c r="M410" s="200"/>
      <c r="N410" s="201"/>
      <c r="O410" s="200"/>
      <c r="T410" s="59"/>
    </row>
    <row r="411" spans="1:20" ht="12.75">
      <c r="A411" s="199"/>
      <c r="B411" s="110"/>
      <c r="E411" s="203"/>
      <c r="F411" s="111"/>
      <c r="G411" s="112"/>
      <c r="H411" s="205"/>
      <c r="I411" s="111"/>
      <c r="M411" s="200"/>
      <c r="N411" s="201"/>
      <c r="O411" s="200"/>
      <c r="T411" s="59"/>
    </row>
    <row r="412" spans="1:20" ht="12.75">
      <c r="A412" s="199"/>
      <c r="B412" s="110"/>
      <c r="E412" s="203"/>
      <c r="F412" s="111"/>
      <c r="G412" s="112"/>
      <c r="H412" s="205"/>
      <c r="I412" s="111"/>
      <c r="M412" s="200"/>
      <c r="N412" s="201"/>
      <c r="O412" s="200"/>
      <c r="T412" s="59"/>
    </row>
    <row r="413" spans="1:20" ht="12.75">
      <c r="A413" s="199"/>
      <c r="B413" s="110"/>
      <c r="E413" s="203"/>
      <c r="F413" s="111"/>
      <c r="G413" s="112"/>
      <c r="H413" s="205"/>
      <c r="I413" s="111"/>
      <c r="M413" s="200"/>
      <c r="N413" s="201"/>
      <c r="O413" s="200"/>
      <c r="T413" s="59"/>
    </row>
    <row r="414" spans="1:20" ht="12.75">
      <c r="A414" s="199"/>
      <c r="B414" s="110"/>
      <c r="E414" s="203"/>
      <c r="F414" s="111"/>
      <c r="G414" s="112"/>
      <c r="H414" s="205"/>
      <c r="I414" s="111"/>
      <c r="M414" s="200"/>
      <c r="N414" s="201"/>
      <c r="O414" s="200"/>
      <c r="T414" s="59"/>
    </row>
    <row r="415" spans="1:20" ht="12.75">
      <c r="A415" s="199"/>
      <c r="B415" s="110"/>
      <c r="E415" s="203"/>
      <c r="F415" s="111"/>
      <c r="G415" s="112"/>
      <c r="H415" s="205"/>
      <c r="I415" s="111"/>
      <c r="M415" s="200"/>
      <c r="N415" s="201"/>
      <c r="O415" s="200"/>
      <c r="T415" s="59"/>
    </row>
    <row r="416" spans="1:20" ht="12.75">
      <c r="A416" s="199"/>
      <c r="B416" s="110"/>
      <c r="E416" s="203"/>
      <c r="F416" s="111"/>
      <c r="G416" s="112"/>
      <c r="H416" s="205"/>
      <c r="I416" s="111"/>
      <c r="M416" s="200"/>
      <c r="N416" s="201"/>
      <c r="O416" s="200"/>
      <c r="T416" s="59"/>
    </row>
    <row r="417" spans="1:20" ht="12.75">
      <c r="A417" s="199"/>
      <c r="B417" s="110"/>
      <c r="E417" s="203"/>
      <c r="F417" s="111"/>
      <c r="G417" s="112"/>
      <c r="H417" s="205"/>
      <c r="I417" s="111"/>
      <c r="M417" s="200"/>
      <c r="N417" s="201"/>
      <c r="O417" s="200"/>
      <c r="T417" s="59"/>
    </row>
    <row r="418" spans="1:20" ht="12.75">
      <c r="A418" s="199"/>
      <c r="B418" s="110"/>
      <c r="E418" s="203"/>
      <c r="F418" s="111"/>
      <c r="G418" s="112"/>
      <c r="H418" s="205"/>
      <c r="I418" s="111"/>
      <c r="M418" s="200"/>
      <c r="N418" s="201"/>
      <c r="O418" s="200"/>
      <c r="T418" s="59"/>
    </row>
    <row r="419" spans="1:20" ht="12.75">
      <c r="A419" s="199"/>
      <c r="B419" s="110"/>
      <c r="E419" s="203"/>
      <c r="F419" s="111"/>
      <c r="G419" s="112"/>
      <c r="H419" s="205"/>
      <c r="I419" s="111"/>
      <c r="M419" s="200"/>
      <c r="N419" s="201"/>
      <c r="O419" s="200"/>
      <c r="T419" s="59"/>
    </row>
    <row r="420" spans="1:20" ht="12.75">
      <c r="A420" s="199"/>
      <c r="B420" s="110"/>
      <c r="E420" s="203"/>
      <c r="F420" s="111"/>
      <c r="G420" s="112"/>
      <c r="H420" s="205"/>
      <c r="I420" s="111"/>
      <c r="M420" s="200"/>
      <c r="N420" s="201"/>
      <c r="O420" s="200"/>
      <c r="T420" s="59"/>
    </row>
    <row r="421" spans="1:20" ht="12.75">
      <c r="A421" s="199"/>
      <c r="B421" s="110"/>
      <c r="E421" s="203"/>
      <c r="F421" s="111"/>
      <c r="G421" s="112"/>
      <c r="H421" s="205"/>
      <c r="I421" s="111"/>
      <c r="M421" s="200"/>
      <c r="N421" s="201"/>
      <c r="O421" s="200"/>
      <c r="T421" s="59"/>
    </row>
    <row r="422" spans="1:20" ht="12.75">
      <c r="A422" s="199"/>
      <c r="B422" s="110"/>
      <c r="E422" s="203"/>
      <c r="F422" s="111"/>
      <c r="G422" s="112"/>
      <c r="H422" s="205"/>
      <c r="I422" s="111"/>
      <c r="M422" s="200"/>
      <c r="N422" s="201"/>
      <c r="O422" s="200"/>
      <c r="T422" s="59"/>
    </row>
    <row r="423" spans="1:20" ht="12.75">
      <c r="A423" s="199"/>
      <c r="B423" s="110"/>
      <c r="E423" s="203"/>
      <c r="F423" s="111"/>
      <c r="G423" s="112"/>
      <c r="H423" s="205"/>
      <c r="I423" s="111"/>
      <c r="M423" s="200"/>
      <c r="N423" s="201"/>
      <c r="O423" s="200"/>
      <c r="T423" s="59"/>
    </row>
    <row r="424" spans="1:20" ht="12.75">
      <c r="A424" s="199"/>
      <c r="B424" s="110"/>
      <c r="E424" s="203"/>
      <c r="F424" s="111"/>
      <c r="G424" s="112"/>
      <c r="H424" s="205"/>
      <c r="I424" s="111"/>
      <c r="M424" s="200"/>
      <c r="N424" s="201"/>
      <c r="O424" s="200"/>
      <c r="T424" s="59"/>
    </row>
    <row r="425" spans="1:20" ht="12.75">
      <c r="A425" s="199"/>
      <c r="B425" s="110"/>
      <c r="E425" s="203"/>
      <c r="F425" s="111"/>
      <c r="G425" s="112"/>
      <c r="H425" s="205"/>
      <c r="I425" s="111"/>
      <c r="M425" s="200"/>
      <c r="N425" s="201"/>
      <c r="O425" s="200"/>
      <c r="T425" s="59"/>
    </row>
    <row r="426" spans="1:20" ht="12.75">
      <c r="A426" s="199"/>
      <c r="B426" s="110"/>
      <c r="E426" s="203"/>
      <c r="F426" s="111"/>
      <c r="G426" s="112"/>
      <c r="H426" s="205"/>
      <c r="I426" s="111"/>
      <c r="M426" s="200"/>
      <c r="N426" s="201"/>
      <c r="O426" s="200"/>
      <c r="T426" s="59"/>
    </row>
    <row r="427" spans="1:20" ht="12.75">
      <c r="A427" s="199"/>
      <c r="B427" s="110"/>
      <c r="E427" s="203"/>
      <c r="F427" s="111"/>
      <c r="G427" s="112"/>
      <c r="H427" s="205"/>
      <c r="I427" s="111"/>
      <c r="M427" s="200"/>
      <c r="N427" s="201"/>
      <c r="O427" s="200"/>
      <c r="T427" s="59"/>
    </row>
    <row r="428" spans="1:20" ht="12.75">
      <c r="A428" s="199"/>
      <c r="B428" s="110"/>
      <c r="E428" s="203"/>
      <c r="F428" s="111"/>
      <c r="G428" s="112"/>
      <c r="H428" s="205"/>
      <c r="I428" s="111"/>
      <c r="M428" s="200"/>
      <c r="N428" s="201"/>
      <c r="O428" s="200"/>
      <c r="T428" s="59"/>
    </row>
    <row r="429" spans="1:20" ht="12.75">
      <c r="A429" s="199"/>
      <c r="B429" s="110"/>
      <c r="E429" s="203"/>
      <c r="F429" s="111"/>
      <c r="G429" s="112"/>
      <c r="H429" s="205"/>
      <c r="I429" s="111"/>
      <c r="M429" s="200"/>
      <c r="N429" s="201"/>
      <c r="O429" s="200"/>
      <c r="T429" s="59"/>
    </row>
    <row r="430" spans="1:20" ht="12.75">
      <c r="A430" s="199"/>
      <c r="B430" s="110"/>
      <c r="E430" s="203"/>
      <c r="F430" s="111"/>
      <c r="G430" s="112"/>
      <c r="H430" s="205"/>
      <c r="I430" s="111"/>
      <c r="M430" s="200"/>
      <c r="N430" s="201"/>
      <c r="O430" s="200"/>
      <c r="T430" s="59"/>
    </row>
    <row r="431" spans="1:20" ht="12.75">
      <c r="A431" s="199"/>
      <c r="B431" s="110"/>
      <c r="E431" s="203"/>
      <c r="F431" s="111"/>
      <c r="G431" s="112"/>
      <c r="H431" s="205"/>
      <c r="I431" s="111"/>
      <c r="M431" s="200"/>
      <c r="N431" s="201"/>
      <c r="O431" s="200"/>
      <c r="T431" s="59"/>
    </row>
    <row r="432" spans="1:20" ht="12.75">
      <c r="A432" s="199"/>
      <c r="B432" s="110"/>
      <c r="E432" s="203"/>
      <c r="F432" s="111"/>
      <c r="G432" s="112"/>
      <c r="H432" s="205"/>
      <c r="I432" s="111"/>
      <c r="M432" s="200"/>
      <c r="N432" s="201"/>
      <c r="O432" s="200"/>
      <c r="T432" s="59"/>
    </row>
    <row r="433" spans="1:20" ht="12.75">
      <c r="A433" s="199"/>
      <c r="B433" s="110"/>
      <c r="E433" s="203"/>
      <c r="F433" s="111"/>
      <c r="G433" s="112"/>
      <c r="H433" s="205"/>
      <c r="I433" s="111"/>
      <c r="M433" s="200"/>
      <c r="N433" s="201"/>
      <c r="O433" s="200"/>
      <c r="T433" s="59"/>
    </row>
    <row r="434" spans="1:20" ht="12.75">
      <c r="A434" s="199"/>
      <c r="B434" s="110"/>
      <c r="E434" s="203"/>
      <c r="F434" s="111"/>
      <c r="G434" s="112"/>
      <c r="H434" s="205"/>
      <c r="I434" s="111"/>
      <c r="M434" s="200"/>
      <c r="N434" s="201"/>
      <c r="O434" s="200"/>
      <c r="T434" s="59"/>
    </row>
    <row r="435" spans="1:20" ht="12.75">
      <c r="A435" s="199"/>
      <c r="B435" s="110"/>
      <c r="E435" s="203"/>
      <c r="F435" s="111"/>
      <c r="G435" s="112"/>
      <c r="H435" s="205"/>
      <c r="I435" s="111"/>
      <c r="M435" s="200"/>
      <c r="N435" s="201"/>
      <c r="O435" s="200"/>
      <c r="T435" s="59"/>
    </row>
    <row r="436" spans="1:20" ht="12.75">
      <c r="A436" s="199"/>
      <c r="B436" s="110"/>
      <c r="E436" s="203"/>
      <c r="F436" s="111"/>
      <c r="G436" s="112"/>
      <c r="H436" s="205"/>
      <c r="I436" s="111"/>
      <c r="M436" s="200"/>
      <c r="N436" s="201"/>
      <c r="O436" s="200"/>
      <c r="T436" s="59"/>
    </row>
    <row r="437" spans="1:20" ht="12.75">
      <c r="A437" s="199"/>
      <c r="B437" s="110"/>
      <c r="E437" s="203"/>
      <c r="F437" s="111"/>
      <c r="G437" s="112"/>
      <c r="H437" s="205"/>
      <c r="I437" s="111"/>
      <c r="M437" s="200"/>
      <c r="N437" s="201"/>
      <c r="O437" s="200"/>
      <c r="T437" s="59"/>
    </row>
    <row r="438" spans="1:20" ht="12.75">
      <c r="A438" s="199"/>
      <c r="B438" s="110"/>
      <c r="E438" s="203"/>
      <c r="F438" s="111"/>
      <c r="G438" s="112"/>
      <c r="H438" s="205"/>
      <c r="I438" s="111"/>
      <c r="M438" s="200"/>
      <c r="N438" s="201"/>
      <c r="O438" s="200"/>
      <c r="T438" s="59"/>
    </row>
    <row r="439" spans="1:20" ht="12.75">
      <c r="A439" s="199"/>
      <c r="B439" s="110"/>
      <c r="E439" s="203"/>
      <c r="F439" s="111"/>
      <c r="G439" s="112"/>
      <c r="H439" s="205"/>
      <c r="I439" s="111"/>
      <c r="M439" s="200"/>
      <c r="N439" s="201"/>
      <c r="O439" s="200"/>
      <c r="T439" s="59"/>
    </row>
    <row r="440" spans="1:20" ht="12.75">
      <c r="A440" s="199"/>
      <c r="B440" s="110"/>
      <c r="E440" s="203"/>
      <c r="F440" s="111"/>
      <c r="G440" s="112"/>
      <c r="H440" s="205"/>
      <c r="I440" s="111"/>
      <c r="M440" s="200"/>
      <c r="N440" s="201"/>
      <c r="O440" s="200"/>
      <c r="T440" s="59"/>
    </row>
    <row r="441" spans="1:20" ht="12.75">
      <c r="A441" s="199"/>
      <c r="B441" s="110"/>
      <c r="E441" s="203"/>
      <c r="F441" s="111"/>
      <c r="G441" s="112"/>
      <c r="H441" s="205"/>
      <c r="I441" s="111"/>
      <c r="M441" s="200"/>
      <c r="N441" s="201"/>
      <c r="O441" s="200"/>
      <c r="T441" s="59"/>
    </row>
    <row r="442" spans="1:20" ht="12.75">
      <c r="A442" s="199"/>
      <c r="B442" s="110"/>
      <c r="E442" s="203"/>
      <c r="F442" s="111"/>
      <c r="G442" s="112"/>
      <c r="H442" s="205"/>
      <c r="I442" s="111"/>
      <c r="M442" s="200"/>
      <c r="N442" s="201"/>
      <c r="O442" s="200"/>
      <c r="T442" s="59"/>
    </row>
    <row r="443" spans="1:20" ht="12.75">
      <c r="A443" s="199"/>
      <c r="B443" s="110"/>
      <c r="E443" s="203"/>
      <c r="F443" s="111"/>
      <c r="G443" s="112"/>
      <c r="H443" s="205"/>
      <c r="I443" s="111"/>
      <c r="M443" s="200"/>
      <c r="N443" s="201"/>
      <c r="O443" s="200"/>
      <c r="T443" s="59"/>
    </row>
    <row r="444" spans="1:20" ht="12.75">
      <c r="A444" s="199"/>
      <c r="B444" s="110"/>
      <c r="E444" s="203"/>
      <c r="F444" s="111"/>
      <c r="G444" s="112"/>
      <c r="H444" s="205"/>
      <c r="I444" s="111"/>
      <c r="M444" s="200"/>
      <c r="N444" s="201"/>
      <c r="O444" s="200"/>
      <c r="T444" s="59"/>
    </row>
    <row r="445" spans="1:20" ht="12.75">
      <c r="A445" s="199"/>
      <c r="B445" s="110"/>
      <c r="E445" s="203"/>
      <c r="F445" s="111"/>
      <c r="G445" s="112"/>
      <c r="H445" s="205"/>
      <c r="I445" s="111"/>
      <c r="M445" s="200"/>
      <c r="N445" s="201"/>
      <c r="O445" s="200"/>
      <c r="T445" s="59"/>
    </row>
    <row r="446" spans="1:20" ht="12.75">
      <c r="A446" s="199"/>
      <c r="B446" s="110"/>
      <c r="E446" s="203"/>
      <c r="F446" s="111"/>
      <c r="G446" s="112"/>
      <c r="H446" s="205"/>
      <c r="I446" s="111"/>
      <c r="M446" s="200"/>
      <c r="N446" s="201"/>
      <c r="O446" s="200"/>
      <c r="T446" s="59"/>
    </row>
    <row r="447" spans="1:20" ht="12.75">
      <c r="A447" s="199"/>
      <c r="B447" s="110"/>
      <c r="E447" s="203"/>
      <c r="F447" s="111"/>
      <c r="G447" s="112"/>
      <c r="H447" s="205"/>
      <c r="I447" s="111"/>
      <c r="M447" s="200"/>
      <c r="N447" s="201"/>
      <c r="O447" s="200"/>
      <c r="T447" s="59"/>
    </row>
    <row r="448" spans="1:20" ht="12.75">
      <c r="A448" s="199"/>
      <c r="B448" s="110"/>
      <c r="E448" s="203"/>
      <c r="F448" s="111"/>
      <c r="G448" s="112"/>
      <c r="H448" s="205"/>
      <c r="I448" s="111"/>
      <c r="M448" s="200"/>
      <c r="N448" s="201"/>
      <c r="O448" s="200"/>
      <c r="T448" s="59"/>
    </row>
    <row r="449" spans="1:20" ht="12.75">
      <c r="A449" s="199"/>
      <c r="B449" s="110"/>
      <c r="E449" s="203"/>
      <c r="F449" s="111"/>
      <c r="G449" s="112"/>
      <c r="H449" s="205"/>
      <c r="I449" s="111"/>
      <c r="M449" s="200"/>
      <c r="N449" s="201"/>
      <c r="O449" s="200"/>
      <c r="T449" s="59"/>
    </row>
    <row r="450" spans="1:20" ht="12.75">
      <c r="A450" s="199"/>
      <c r="B450" s="110"/>
      <c r="E450" s="203"/>
      <c r="F450" s="111"/>
      <c r="G450" s="112"/>
      <c r="H450" s="205"/>
      <c r="I450" s="111"/>
      <c r="M450" s="200"/>
      <c r="N450" s="201"/>
      <c r="O450" s="200"/>
      <c r="T450" s="59"/>
    </row>
    <row r="451" spans="1:20" ht="12.75">
      <c r="A451" s="199"/>
      <c r="B451" s="110"/>
      <c r="E451" s="203"/>
      <c r="F451" s="111"/>
      <c r="G451" s="112"/>
      <c r="H451" s="205"/>
      <c r="I451" s="111"/>
      <c r="M451" s="200"/>
      <c r="N451" s="201"/>
      <c r="O451" s="200"/>
      <c r="T451" s="59"/>
    </row>
    <row r="452" spans="1:20" ht="12.75">
      <c r="A452" s="199"/>
      <c r="B452" s="110"/>
      <c r="E452" s="203"/>
      <c r="F452" s="111"/>
      <c r="G452" s="112"/>
      <c r="H452" s="205"/>
      <c r="I452" s="111"/>
      <c r="M452" s="200"/>
      <c r="N452" s="201"/>
      <c r="O452" s="200"/>
      <c r="T452" s="59"/>
    </row>
    <row r="453" spans="1:20" ht="12.75">
      <c r="A453" s="199"/>
      <c r="B453" s="110"/>
      <c r="E453" s="203"/>
      <c r="F453" s="111"/>
      <c r="G453" s="112"/>
      <c r="H453" s="205"/>
      <c r="I453" s="111"/>
      <c r="M453" s="200"/>
      <c r="N453" s="201"/>
      <c r="O453" s="200"/>
      <c r="T453" s="59"/>
    </row>
    <row r="454" spans="1:20" ht="12.75">
      <c r="A454" s="199"/>
      <c r="B454" s="110"/>
      <c r="E454" s="203"/>
      <c r="F454" s="111"/>
      <c r="G454" s="112"/>
      <c r="H454" s="205"/>
      <c r="I454" s="111"/>
      <c r="M454" s="200"/>
      <c r="N454" s="201"/>
      <c r="O454" s="200"/>
      <c r="T454" s="59"/>
    </row>
    <row r="455" spans="1:20" ht="12.75">
      <c r="A455" s="199"/>
      <c r="B455" s="110"/>
      <c r="E455" s="203"/>
      <c r="F455" s="111"/>
      <c r="G455" s="112"/>
      <c r="H455" s="205"/>
      <c r="I455" s="111"/>
      <c r="M455" s="200"/>
      <c r="N455" s="201"/>
      <c r="O455" s="200"/>
      <c r="T455" s="59"/>
    </row>
    <row r="456" spans="1:20" ht="12.75">
      <c r="A456" s="199"/>
      <c r="B456" s="110"/>
      <c r="E456" s="203"/>
      <c r="F456" s="111"/>
      <c r="G456" s="112"/>
      <c r="H456" s="205"/>
      <c r="I456" s="111"/>
      <c r="M456" s="200"/>
      <c r="N456" s="201"/>
      <c r="O456" s="200"/>
      <c r="T456" s="59"/>
    </row>
    <row r="457" spans="1:20" ht="12.75">
      <c r="A457" s="199"/>
      <c r="B457" s="110"/>
      <c r="E457" s="203"/>
      <c r="F457" s="111"/>
      <c r="G457" s="112"/>
      <c r="H457" s="205"/>
      <c r="I457" s="111"/>
      <c r="M457" s="200"/>
      <c r="N457" s="201"/>
      <c r="O457" s="200"/>
      <c r="T457" s="59"/>
    </row>
    <row r="458" spans="1:20" ht="12.75">
      <c r="A458" s="199"/>
      <c r="B458" s="110"/>
      <c r="E458" s="203"/>
      <c r="F458" s="111"/>
      <c r="G458" s="112"/>
      <c r="H458" s="205"/>
      <c r="I458" s="111"/>
      <c r="M458" s="200"/>
      <c r="N458" s="201"/>
      <c r="O458" s="200"/>
      <c r="T458" s="59"/>
    </row>
    <row r="459" spans="1:20" ht="12.75">
      <c r="A459" s="199"/>
      <c r="B459" s="110"/>
      <c r="E459" s="203"/>
      <c r="F459" s="111"/>
      <c r="G459" s="112"/>
      <c r="H459" s="205"/>
      <c r="I459" s="111"/>
      <c r="M459" s="200"/>
      <c r="N459" s="201"/>
      <c r="O459" s="200"/>
      <c r="T459" s="59"/>
    </row>
    <row r="460" spans="1:20" ht="12.75">
      <c r="A460" s="199"/>
      <c r="B460" s="110"/>
      <c r="E460" s="203"/>
      <c r="F460" s="111"/>
      <c r="G460" s="112"/>
      <c r="H460" s="205"/>
      <c r="I460" s="111"/>
      <c r="M460" s="200"/>
      <c r="N460" s="201"/>
      <c r="O460" s="200"/>
      <c r="T460" s="59"/>
    </row>
    <row r="461" spans="1:20" ht="12.75">
      <c r="A461" s="199"/>
      <c r="B461" s="110"/>
      <c r="E461" s="203"/>
      <c r="F461" s="111"/>
      <c r="G461" s="112"/>
      <c r="H461" s="205"/>
      <c r="I461" s="111"/>
      <c r="M461" s="200"/>
      <c r="N461" s="201"/>
      <c r="O461" s="200"/>
      <c r="T461" s="59"/>
    </row>
    <row r="462" spans="1:20" ht="12.75">
      <c r="A462" s="199"/>
      <c r="B462" s="110"/>
      <c r="E462" s="203"/>
      <c r="F462" s="111"/>
      <c r="G462" s="112"/>
      <c r="H462" s="205"/>
      <c r="I462" s="111"/>
      <c r="M462" s="200"/>
      <c r="N462" s="201"/>
      <c r="O462" s="200"/>
      <c r="T462" s="59"/>
    </row>
    <row r="463" spans="1:20" ht="12.75">
      <c r="A463" s="199"/>
      <c r="B463" s="110"/>
      <c r="E463" s="203"/>
      <c r="F463" s="111"/>
      <c r="G463" s="112"/>
      <c r="H463" s="205"/>
      <c r="I463" s="111"/>
      <c r="M463" s="200"/>
      <c r="N463" s="201"/>
      <c r="O463" s="200"/>
      <c r="T463" s="59"/>
    </row>
    <row r="464" spans="1:20" ht="12.75">
      <c r="A464" s="199"/>
      <c r="B464" s="110"/>
      <c r="E464" s="203"/>
      <c r="F464" s="111"/>
      <c r="G464" s="112"/>
      <c r="H464" s="205"/>
      <c r="I464" s="111"/>
      <c r="M464" s="200"/>
      <c r="N464" s="201"/>
      <c r="O464" s="200"/>
      <c r="T464" s="59"/>
    </row>
    <row r="465" spans="1:20" ht="12.75">
      <c r="A465" s="199"/>
      <c r="B465" s="110"/>
      <c r="E465" s="203"/>
      <c r="F465" s="111"/>
      <c r="G465" s="112"/>
      <c r="H465" s="205"/>
      <c r="I465" s="111"/>
      <c r="M465" s="200"/>
      <c r="N465" s="201"/>
      <c r="O465" s="200"/>
      <c r="T465" s="59"/>
    </row>
    <row r="466" spans="1:20" ht="12.75">
      <c r="A466" s="199"/>
      <c r="B466" s="110"/>
      <c r="E466" s="203"/>
      <c r="F466" s="111"/>
      <c r="G466" s="112"/>
      <c r="H466" s="205"/>
      <c r="I466" s="111"/>
      <c r="M466" s="200"/>
      <c r="N466" s="201"/>
      <c r="O466" s="200"/>
      <c r="T466" s="59"/>
    </row>
    <row r="467" spans="1:20" ht="12.75">
      <c r="A467" s="199"/>
      <c r="B467" s="110"/>
      <c r="E467" s="203"/>
      <c r="F467" s="111"/>
      <c r="G467" s="112"/>
      <c r="H467" s="205"/>
      <c r="I467" s="111"/>
      <c r="M467" s="200"/>
      <c r="N467" s="201"/>
      <c r="O467" s="200"/>
      <c r="T467" s="59"/>
    </row>
    <row r="468" spans="1:20" ht="12.75">
      <c r="A468" s="199"/>
      <c r="B468" s="110"/>
      <c r="E468" s="203"/>
      <c r="F468" s="111"/>
      <c r="G468" s="112"/>
      <c r="H468" s="205"/>
      <c r="I468" s="111"/>
      <c r="M468" s="200"/>
      <c r="N468" s="201"/>
      <c r="O468" s="200"/>
      <c r="T468" s="59"/>
    </row>
    <row r="469" spans="1:20" ht="12.75">
      <c r="A469" s="199"/>
      <c r="B469" s="110"/>
      <c r="E469" s="203"/>
      <c r="F469" s="111"/>
      <c r="G469" s="112"/>
      <c r="H469" s="205"/>
      <c r="I469" s="111"/>
      <c r="M469" s="200"/>
      <c r="N469" s="201"/>
      <c r="O469" s="200"/>
      <c r="T469" s="59"/>
    </row>
    <row r="470" spans="1:20" ht="12.75">
      <c r="A470" s="199"/>
      <c r="B470" s="110"/>
      <c r="E470" s="203"/>
      <c r="F470" s="111"/>
      <c r="G470" s="112"/>
      <c r="H470" s="205"/>
      <c r="I470" s="111"/>
      <c r="M470" s="200"/>
      <c r="N470" s="201"/>
      <c r="O470" s="200"/>
      <c r="T470" s="59"/>
    </row>
    <row r="471" spans="1:20" ht="12.75">
      <c r="A471" s="199"/>
      <c r="B471" s="110"/>
      <c r="E471" s="203"/>
      <c r="F471" s="111"/>
      <c r="G471" s="112"/>
      <c r="H471" s="205"/>
      <c r="I471" s="111"/>
      <c r="M471" s="200"/>
      <c r="N471" s="201"/>
      <c r="O471" s="200"/>
      <c r="T471" s="59"/>
    </row>
    <row r="472" spans="1:20" ht="12.75">
      <c r="A472" s="199"/>
      <c r="B472" s="110"/>
      <c r="E472" s="203"/>
      <c r="F472" s="111"/>
      <c r="G472" s="112"/>
      <c r="H472" s="205"/>
      <c r="I472" s="111"/>
      <c r="M472" s="200"/>
      <c r="N472" s="201"/>
      <c r="O472" s="200"/>
      <c r="T472" s="59"/>
    </row>
    <row r="473" spans="1:20" ht="12.75">
      <c r="A473" s="199"/>
      <c r="B473" s="110"/>
      <c r="E473" s="203"/>
      <c r="F473" s="111"/>
      <c r="G473" s="112"/>
      <c r="H473" s="205"/>
      <c r="I473" s="111"/>
      <c r="M473" s="200"/>
      <c r="N473" s="201"/>
      <c r="O473" s="200"/>
      <c r="T473" s="59"/>
    </row>
    <row r="474" spans="1:20" ht="12.75">
      <c r="A474" s="199"/>
      <c r="B474" s="110"/>
      <c r="E474" s="203"/>
      <c r="F474" s="111"/>
      <c r="G474" s="112"/>
      <c r="H474" s="205"/>
      <c r="I474" s="111"/>
      <c r="M474" s="200"/>
      <c r="N474" s="201"/>
      <c r="O474" s="200"/>
      <c r="T474" s="59"/>
    </row>
    <row r="475" spans="1:20" ht="12.75">
      <c r="A475" s="199"/>
      <c r="B475" s="110"/>
      <c r="E475" s="203"/>
      <c r="F475" s="111"/>
      <c r="G475" s="112"/>
      <c r="H475" s="205"/>
      <c r="I475" s="111"/>
      <c r="M475" s="200"/>
      <c r="N475" s="201"/>
      <c r="O475" s="200"/>
      <c r="T475" s="59"/>
    </row>
    <row r="476" spans="1:20" ht="12.75">
      <c r="A476" s="199"/>
      <c r="B476" s="110"/>
      <c r="E476" s="203"/>
      <c r="F476" s="111"/>
      <c r="G476" s="112"/>
      <c r="H476" s="205"/>
      <c r="I476" s="111"/>
      <c r="M476" s="200"/>
      <c r="N476" s="201"/>
      <c r="O476" s="200"/>
      <c r="T476" s="59"/>
    </row>
    <row r="477" spans="1:20" ht="12.75">
      <c r="A477" s="199"/>
      <c r="B477" s="110"/>
      <c r="E477" s="203"/>
      <c r="F477" s="111"/>
      <c r="G477" s="112"/>
      <c r="H477" s="205"/>
      <c r="I477" s="111"/>
      <c r="M477" s="200"/>
      <c r="N477" s="201"/>
      <c r="O477" s="200"/>
      <c r="T477" s="59"/>
    </row>
    <row r="478" spans="1:20" ht="12.75">
      <c r="A478" s="199"/>
      <c r="B478" s="110"/>
      <c r="E478" s="203"/>
      <c r="F478" s="111"/>
      <c r="G478" s="112"/>
      <c r="H478" s="205"/>
      <c r="I478" s="111"/>
      <c r="M478" s="200"/>
      <c r="N478" s="201"/>
      <c r="O478" s="200"/>
      <c r="T478" s="59"/>
    </row>
    <row r="479" spans="1:20" ht="12.75">
      <c r="A479" s="199"/>
      <c r="B479" s="110"/>
      <c r="E479" s="203"/>
      <c r="F479" s="111"/>
      <c r="G479" s="112"/>
      <c r="H479" s="205"/>
      <c r="I479" s="111"/>
      <c r="M479" s="200"/>
      <c r="N479" s="201"/>
      <c r="O479" s="200"/>
      <c r="T479" s="59"/>
    </row>
    <row r="480" spans="1:20" ht="12.75">
      <c r="A480" s="199"/>
      <c r="B480" s="110"/>
      <c r="E480" s="203"/>
      <c r="F480" s="111"/>
      <c r="G480" s="112"/>
      <c r="H480" s="205"/>
      <c r="I480" s="111"/>
      <c r="M480" s="200"/>
      <c r="N480" s="201"/>
      <c r="O480" s="200"/>
      <c r="T480" s="59"/>
    </row>
    <row r="481" spans="1:20" ht="12.75">
      <c r="A481" s="199"/>
      <c r="B481" s="110"/>
      <c r="E481" s="203"/>
      <c r="F481" s="111"/>
      <c r="G481" s="112"/>
      <c r="H481" s="205"/>
      <c r="I481" s="111"/>
      <c r="M481" s="200"/>
      <c r="N481" s="201"/>
      <c r="O481" s="200"/>
      <c r="T481" s="59"/>
    </row>
    <row r="482" spans="1:20" ht="12.75">
      <c r="A482" s="199"/>
      <c r="B482" s="110"/>
      <c r="E482" s="203"/>
      <c r="F482" s="111"/>
      <c r="G482" s="112"/>
      <c r="H482" s="205"/>
      <c r="I482" s="111"/>
      <c r="M482" s="200"/>
      <c r="N482" s="201"/>
      <c r="O482" s="200"/>
      <c r="T482" s="59"/>
    </row>
    <row r="483" spans="1:20" ht="12.75">
      <c r="A483" s="199"/>
      <c r="B483" s="110"/>
      <c r="E483" s="203"/>
      <c r="F483" s="111"/>
      <c r="G483" s="112"/>
      <c r="H483" s="205"/>
      <c r="I483" s="111"/>
      <c r="M483" s="200"/>
      <c r="N483" s="201"/>
      <c r="O483" s="200"/>
      <c r="T483" s="59"/>
    </row>
    <row r="484" spans="1:20" ht="12.75">
      <c r="A484" s="199"/>
      <c r="B484" s="110"/>
      <c r="E484" s="203"/>
      <c r="F484" s="111"/>
      <c r="G484" s="112"/>
      <c r="H484" s="205"/>
      <c r="I484" s="111"/>
      <c r="M484" s="200"/>
      <c r="N484" s="201"/>
      <c r="O484" s="200"/>
      <c r="T484" s="59"/>
    </row>
    <row r="485" spans="1:20" ht="12.75">
      <c r="A485" s="199"/>
      <c r="B485" s="110"/>
      <c r="E485" s="203"/>
      <c r="F485" s="111"/>
      <c r="G485" s="112"/>
      <c r="H485" s="205"/>
      <c r="I485" s="111"/>
      <c r="M485" s="200"/>
      <c r="N485" s="201"/>
      <c r="O485" s="200"/>
      <c r="T485" s="59"/>
    </row>
    <row r="486" spans="1:20" ht="12.75">
      <c r="A486" s="199"/>
      <c r="B486" s="110"/>
      <c r="E486" s="203"/>
      <c r="F486" s="111"/>
      <c r="G486" s="112"/>
      <c r="H486" s="205"/>
      <c r="I486" s="111"/>
      <c r="M486" s="200"/>
      <c r="N486" s="201"/>
      <c r="O486" s="200"/>
      <c r="T486" s="59"/>
    </row>
    <row r="487" spans="1:20" ht="12.75">
      <c r="A487" s="199"/>
      <c r="B487" s="110"/>
      <c r="E487" s="203"/>
      <c r="F487" s="111"/>
      <c r="G487" s="112"/>
      <c r="H487" s="205"/>
      <c r="I487" s="111"/>
      <c r="M487" s="200"/>
      <c r="N487" s="201"/>
      <c r="O487" s="200"/>
      <c r="T487" s="59"/>
    </row>
    <row r="488" spans="1:20" ht="12.75">
      <c r="A488" s="199"/>
      <c r="B488" s="110"/>
      <c r="E488" s="203"/>
      <c r="F488" s="111"/>
      <c r="G488" s="112"/>
      <c r="H488" s="205"/>
      <c r="I488" s="111"/>
      <c r="M488" s="200"/>
      <c r="N488" s="201"/>
      <c r="O488" s="200"/>
      <c r="T488" s="59"/>
    </row>
    <row r="489" spans="1:20" ht="12.75">
      <c r="A489" s="199"/>
      <c r="B489" s="110"/>
      <c r="E489" s="203"/>
      <c r="F489" s="111"/>
      <c r="G489" s="112"/>
      <c r="H489" s="205"/>
      <c r="I489" s="111"/>
      <c r="M489" s="200"/>
      <c r="N489" s="201"/>
      <c r="O489" s="200"/>
      <c r="T489" s="59"/>
    </row>
    <row r="490" spans="1:20" ht="12.75">
      <c r="A490" s="199"/>
      <c r="B490" s="110"/>
      <c r="E490" s="203"/>
      <c r="F490" s="111"/>
      <c r="G490" s="112"/>
      <c r="H490" s="205"/>
      <c r="I490" s="111"/>
      <c r="M490" s="200"/>
      <c r="N490" s="201"/>
      <c r="O490" s="200"/>
      <c r="T490" s="59"/>
    </row>
    <row r="491" spans="1:20" ht="12.75">
      <c r="A491" s="199"/>
      <c r="B491" s="110"/>
      <c r="E491" s="203"/>
      <c r="F491" s="111"/>
      <c r="G491" s="112"/>
      <c r="H491" s="205"/>
      <c r="I491" s="111"/>
      <c r="M491" s="200"/>
      <c r="N491" s="201"/>
      <c r="O491" s="200"/>
      <c r="T491" s="59"/>
    </row>
    <row r="492" spans="1:20" ht="12.75">
      <c r="A492" s="199"/>
      <c r="B492" s="110"/>
      <c r="E492" s="203"/>
      <c r="F492" s="111"/>
      <c r="G492" s="112"/>
      <c r="H492" s="205"/>
      <c r="I492" s="111"/>
      <c r="M492" s="200"/>
      <c r="N492" s="201"/>
      <c r="O492" s="200"/>
      <c r="T492" s="59"/>
    </row>
    <row r="493" spans="1:20" ht="12.75">
      <c r="A493" s="199"/>
      <c r="B493" s="110"/>
      <c r="E493" s="203"/>
      <c r="F493" s="111"/>
      <c r="G493" s="112"/>
      <c r="H493" s="205"/>
      <c r="I493" s="111"/>
      <c r="M493" s="200"/>
      <c r="N493" s="201"/>
      <c r="O493" s="200"/>
      <c r="T493" s="59"/>
    </row>
    <row r="494" spans="1:20" ht="12.75">
      <c r="A494" s="199"/>
      <c r="B494" s="110"/>
      <c r="E494" s="203"/>
      <c r="F494" s="111"/>
      <c r="G494" s="112"/>
      <c r="H494" s="205"/>
      <c r="I494" s="111"/>
      <c r="M494" s="200"/>
      <c r="N494" s="201"/>
      <c r="O494" s="200"/>
      <c r="T494" s="59"/>
    </row>
    <row r="495" spans="1:20" ht="12.75">
      <c r="A495" s="199"/>
      <c r="B495" s="110"/>
      <c r="E495" s="203"/>
      <c r="F495" s="111"/>
      <c r="G495" s="112"/>
      <c r="H495" s="205"/>
      <c r="I495" s="111"/>
      <c r="M495" s="200"/>
      <c r="N495" s="201"/>
      <c r="O495" s="200"/>
      <c r="T495" s="59"/>
    </row>
    <row r="496" spans="1:20" ht="12.75">
      <c r="A496" s="199"/>
      <c r="B496" s="110"/>
      <c r="E496" s="203"/>
      <c r="F496" s="111"/>
      <c r="G496" s="112"/>
      <c r="H496" s="205"/>
      <c r="I496" s="111"/>
      <c r="M496" s="200"/>
      <c r="N496" s="201"/>
      <c r="O496" s="200"/>
      <c r="T496" s="59"/>
    </row>
    <row r="497" spans="1:20" ht="12.75">
      <c r="A497" s="199"/>
      <c r="B497" s="110"/>
      <c r="E497" s="203"/>
      <c r="F497" s="111"/>
      <c r="G497" s="112"/>
      <c r="H497" s="205"/>
      <c r="I497" s="111"/>
      <c r="M497" s="200"/>
      <c r="N497" s="201"/>
      <c r="O497" s="200"/>
      <c r="T497" s="59"/>
    </row>
    <row r="498" spans="1:20" ht="12.75">
      <c r="A498" s="199"/>
      <c r="B498" s="110"/>
      <c r="E498" s="203"/>
      <c r="F498" s="111"/>
      <c r="G498" s="112"/>
      <c r="H498" s="205"/>
      <c r="I498" s="111"/>
      <c r="M498" s="200"/>
      <c r="N498" s="201"/>
      <c r="O498" s="200"/>
      <c r="T498" s="59"/>
    </row>
  </sheetData>
  <dataValidations count="5">
    <dataValidation type="list" allowBlank="1" showErrorMessage="1" sqref="L2:L7 L9:L10 L12:L24 L27:L52 L54:L66 L69:L80 L83:L91 L96:L97 L105:L115">
      <formula1>"OUI,NON"</formula1>
    </dataValidation>
    <dataValidation type="list" allowBlank="1" showErrorMessage="1" sqref="N2:N498">
      <formula1>"OUI,NON,NON CONFORME"</formula1>
    </dataValidation>
    <dataValidation type="list" allowBlank="1" showErrorMessage="1" sqref="K2:K7 K9:K10 K12:K24 K27:K52 K54:K66 K69:K80 K83:K91 K96:K97 K105:K115">
      <formula1>"CB,CH,VIR,ESP"</formula1>
    </dataValidation>
    <dataValidation type="list" allowBlank="1" showErrorMessage="1" sqref="J2:J153 J160">
      <formula1>"GV,AL,ETAMINE,AM,JB"</formula1>
    </dataValidation>
    <dataValidation type="date" operator="greaterThanOrEqual" allowBlank="1" showErrorMessage="1" sqref="B2:B7 B9:B10 B12:B24 B27:B52 B54:B66 B69:B80 B86:B91 B96:B97 B105:B115">
      <formula1>42382</formula1>
    </dataValidation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00"/>
  </sheetPr>
  <dimension ref="A1:L62"/>
  <sheetViews>
    <sheetView workbookViewId="0">
      <selection activeCell="A2" sqref="A2:E20"/>
    </sheetView>
  </sheetViews>
  <sheetFormatPr baseColWidth="10" defaultColWidth="14.42578125" defaultRowHeight="15.75" customHeight="1"/>
  <cols>
    <col min="2" max="2" width="35.85546875" customWidth="1"/>
    <col min="3" max="3" width="8.7109375" customWidth="1"/>
    <col min="4" max="4" width="18.140625" customWidth="1"/>
    <col min="5" max="5" width="9.42578125" customWidth="1"/>
    <col min="6" max="6" width="9" customWidth="1"/>
    <col min="7" max="7" width="14.140625" customWidth="1"/>
    <col min="9" max="9" width="25" customWidth="1"/>
  </cols>
  <sheetData>
    <row r="1" spans="1:12" ht="15.75" customHeight="1">
      <c r="A1" s="34" t="s">
        <v>93</v>
      </c>
      <c r="B1" s="34" t="s">
        <v>94</v>
      </c>
      <c r="C1" s="34" t="s">
        <v>95</v>
      </c>
      <c r="D1" s="36" t="s">
        <v>7</v>
      </c>
      <c r="E1" s="36" t="s">
        <v>8</v>
      </c>
      <c r="F1" s="36" t="s">
        <v>9</v>
      </c>
      <c r="G1" s="36" t="s">
        <v>10</v>
      </c>
      <c r="J1" s="3" t="s">
        <v>7</v>
      </c>
      <c r="K1" s="3" t="s">
        <v>9</v>
      </c>
      <c r="L1" s="3" t="s">
        <v>96</v>
      </c>
    </row>
    <row r="2" spans="1:12" ht="15.75" customHeight="1">
      <c r="A2" s="30"/>
      <c r="B2" s="17"/>
      <c r="C2" s="17"/>
      <c r="D2" s="37"/>
      <c r="E2" s="39"/>
      <c r="F2" s="40">
        <f t="shared" ref="F2:F62" si="0">D2*E2</f>
        <v>0</v>
      </c>
      <c r="G2" s="42">
        <f t="shared" ref="G2:G62" si="1">SUM(D2,F2)</f>
        <v>0</v>
      </c>
      <c r="I2" s="17" t="s">
        <v>100</v>
      </c>
      <c r="J2" s="45">
        <f>SUMIF(C2:C100,"618",D2:D100)</f>
        <v>0</v>
      </c>
      <c r="K2" s="45">
        <f>SUMIF(C2:C100,"618",F2:F100)</f>
        <v>0</v>
      </c>
      <c r="L2" s="45">
        <f>SUMIF(C2:C100,"618",G2:G100)</f>
        <v>0</v>
      </c>
    </row>
    <row r="3" spans="1:12" ht="15.75" customHeight="1">
      <c r="A3" s="30"/>
      <c r="B3" s="17"/>
      <c r="C3" s="17"/>
      <c r="D3" s="37"/>
      <c r="E3" s="39"/>
      <c r="F3" s="40">
        <f t="shared" si="0"/>
        <v>0</v>
      </c>
      <c r="G3" s="42">
        <f t="shared" si="1"/>
        <v>0</v>
      </c>
      <c r="I3" s="17" t="s">
        <v>101</v>
      </c>
      <c r="J3" s="45">
        <f>SUMIF(C2:C100,"&lt;&gt;618",D2:D100)</f>
        <v>0</v>
      </c>
      <c r="K3" s="45">
        <f>SUMIF(C2:C100,"&lt;&gt;618",F2:F100)</f>
        <v>0</v>
      </c>
      <c r="L3" s="45">
        <f>SUMIF(C2:C100,"&lt;&gt;618",G2:G100)</f>
        <v>0</v>
      </c>
    </row>
    <row r="4" spans="1:12" ht="15.75" customHeight="1">
      <c r="A4" s="54"/>
      <c r="B4" s="56"/>
      <c r="C4" s="56"/>
      <c r="D4" s="57"/>
      <c r="E4" s="58"/>
      <c r="F4" s="40">
        <f t="shared" si="0"/>
        <v>0</v>
      </c>
      <c r="G4" s="42">
        <f t="shared" si="1"/>
        <v>0</v>
      </c>
      <c r="I4" s="52" t="s">
        <v>102</v>
      </c>
      <c r="J4" s="61">
        <f t="shared" ref="J4:L4" si="2">SUM(J2:J3)</f>
        <v>0</v>
      </c>
      <c r="K4" s="61">
        <f t="shared" si="2"/>
        <v>0</v>
      </c>
      <c r="L4" s="61">
        <f t="shared" si="2"/>
        <v>0</v>
      </c>
    </row>
    <row r="5" spans="1:12" ht="15.75" customHeight="1">
      <c r="A5" s="63"/>
      <c r="B5" s="56"/>
      <c r="C5" s="64"/>
      <c r="D5" s="65"/>
      <c r="E5" s="66"/>
      <c r="F5" s="69">
        <f t="shared" si="0"/>
        <v>0</v>
      </c>
      <c r="G5" s="69">
        <f t="shared" si="1"/>
        <v>0</v>
      </c>
    </row>
    <row r="6" spans="1:12" ht="15.75" customHeight="1">
      <c r="A6" s="70"/>
      <c r="B6" s="71"/>
      <c r="C6" s="72"/>
      <c r="D6" s="74"/>
      <c r="E6" s="75"/>
      <c r="F6" s="77">
        <f t="shared" si="0"/>
        <v>0</v>
      </c>
      <c r="G6" s="77">
        <f t="shared" si="1"/>
        <v>0</v>
      </c>
    </row>
    <row r="7" spans="1:12" ht="15.75" customHeight="1">
      <c r="A7" s="30"/>
      <c r="B7" s="17"/>
      <c r="C7" s="17"/>
      <c r="D7" s="37"/>
      <c r="E7" s="39"/>
      <c r="F7" s="40">
        <f t="shared" si="0"/>
        <v>0</v>
      </c>
      <c r="G7" s="42">
        <f t="shared" si="1"/>
        <v>0</v>
      </c>
    </row>
    <row r="8" spans="1:12" ht="15.75" customHeight="1">
      <c r="A8" s="30"/>
      <c r="B8" s="17"/>
      <c r="C8" s="17"/>
      <c r="D8" s="37"/>
      <c r="E8" s="39"/>
      <c r="F8" s="40">
        <f t="shared" si="0"/>
        <v>0</v>
      </c>
      <c r="G8" s="42">
        <f t="shared" si="1"/>
        <v>0</v>
      </c>
    </row>
    <row r="9" spans="1:12" ht="15.75" customHeight="1">
      <c r="A9" s="30"/>
      <c r="B9" s="17"/>
      <c r="C9" s="17"/>
      <c r="D9" s="37"/>
      <c r="E9" s="39"/>
      <c r="F9" s="40">
        <f t="shared" si="0"/>
        <v>0</v>
      </c>
      <c r="G9" s="42">
        <f t="shared" si="1"/>
        <v>0</v>
      </c>
    </row>
    <row r="10" spans="1:12" ht="15.75" customHeight="1">
      <c r="A10" s="30"/>
      <c r="B10" s="17"/>
      <c r="C10" s="17"/>
      <c r="D10" s="37"/>
      <c r="E10" s="39"/>
      <c r="F10" s="40">
        <f t="shared" si="0"/>
        <v>0</v>
      </c>
      <c r="G10" s="42">
        <f t="shared" si="1"/>
        <v>0</v>
      </c>
    </row>
    <row r="11" spans="1:12" ht="15.75" customHeight="1">
      <c r="A11" s="30"/>
      <c r="B11" s="17"/>
      <c r="C11" s="17"/>
      <c r="D11" s="37"/>
      <c r="E11" s="39"/>
      <c r="F11" s="40">
        <f t="shared" si="0"/>
        <v>0</v>
      </c>
      <c r="G11" s="42">
        <f t="shared" si="1"/>
        <v>0</v>
      </c>
    </row>
    <row r="12" spans="1:12" ht="15.75" customHeight="1">
      <c r="A12" s="30"/>
      <c r="B12" s="17"/>
      <c r="C12" s="17"/>
      <c r="D12" s="37"/>
      <c r="E12" s="39"/>
      <c r="F12" s="40">
        <f t="shared" si="0"/>
        <v>0</v>
      </c>
      <c r="G12" s="42">
        <f t="shared" si="1"/>
        <v>0</v>
      </c>
    </row>
    <row r="13" spans="1:12" ht="15.75" customHeight="1">
      <c r="A13" s="30"/>
      <c r="B13" s="17"/>
      <c r="C13" s="17"/>
      <c r="D13" s="37"/>
      <c r="E13" s="39"/>
      <c r="F13" s="40">
        <f t="shared" si="0"/>
        <v>0</v>
      </c>
      <c r="G13" s="42">
        <f t="shared" si="1"/>
        <v>0</v>
      </c>
    </row>
    <row r="14" spans="1:12" ht="15.75" customHeight="1">
      <c r="A14" s="30"/>
      <c r="B14" s="17"/>
      <c r="C14" s="17"/>
      <c r="D14" s="37"/>
      <c r="E14" s="39"/>
      <c r="F14" s="40">
        <f t="shared" si="0"/>
        <v>0</v>
      </c>
      <c r="G14" s="42">
        <f t="shared" si="1"/>
        <v>0</v>
      </c>
    </row>
    <row r="15" spans="1:12" ht="15.75" customHeight="1">
      <c r="A15" s="30"/>
      <c r="B15" s="17"/>
      <c r="C15" s="17"/>
      <c r="D15" s="37"/>
      <c r="E15" s="39"/>
      <c r="F15" s="40">
        <f t="shared" si="0"/>
        <v>0</v>
      </c>
      <c r="G15" s="42">
        <f t="shared" si="1"/>
        <v>0</v>
      </c>
    </row>
    <row r="16" spans="1:12" ht="15.75" customHeight="1">
      <c r="A16" s="30"/>
      <c r="B16" s="17"/>
      <c r="C16" s="17"/>
      <c r="D16" s="37"/>
      <c r="E16" s="39"/>
      <c r="F16" s="40">
        <f t="shared" si="0"/>
        <v>0</v>
      </c>
      <c r="G16" s="42">
        <f t="shared" si="1"/>
        <v>0</v>
      </c>
    </row>
    <row r="17" spans="1:7" ht="15.75" customHeight="1">
      <c r="A17" s="30"/>
      <c r="B17" s="17"/>
      <c r="C17" s="17"/>
      <c r="D17" s="37"/>
      <c r="E17" s="39"/>
      <c r="F17" s="40">
        <f t="shared" si="0"/>
        <v>0</v>
      </c>
      <c r="G17" s="42">
        <f t="shared" si="1"/>
        <v>0</v>
      </c>
    </row>
    <row r="18" spans="1:7" ht="15.75" customHeight="1">
      <c r="A18" s="30"/>
      <c r="B18" s="17"/>
      <c r="C18" s="17"/>
      <c r="D18" s="37"/>
      <c r="E18" s="39"/>
      <c r="F18" s="40">
        <f t="shared" si="0"/>
        <v>0</v>
      </c>
      <c r="G18" s="42">
        <f t="shared" si="1"/>
        <v>0</v>
      </c>
    </row>
    <row r="19" spans="1:7" ht="15.75" customHeight="1">
      <c r="A19" s="30"/>
      <c r="B19" s="17"/>
      <c r="C19" s="17"/>
      <c r="D19" s="37"/>
      <c r="E19" s="39"/>
      <c r="F19" s="40">
        <f t="shared" si="0"/>
        <v>0</v>
      </c>
      <c r="G19" s="42">
        <f t="shared" si="1"/>
        <v>0</v>
      </c>
    </row>
    <row r="20" spans="1:7" ht="15.75" customHeight="1">
      <c r="A20" s="30"/>
      <c r="B20" s="17"/>
      <c r="C20" s="17"/>
      <c r="D20" s="37"/>
      <c r="E20" s="39"/>
      <c r="F20" s="40">
        <f t="shared" si="0"/>
        <v>0</v>
      </c>
      <c r="G20" s="42">
        <f t="shared" si="1"/>
        <v>0</v>
      </c>
    </row>
    <row r="21" spans="1:7" ht="15.75" customHeight="1">
      <c r="A21" s="30"/>
      <c r="B21" s="17"/>
      <c r="C21" s="17"/>
      <c r="D21" s="37"/>
      <c r="E21" s="39"/>
      <c r="F21" s="40">
        <f t="shared" si="0"/>
        <v>0</v>
      </c>
      <c r="G21" s="42">
        <f t="shared" si="1"/>
        <v>0</v>
      </c>
    </row>
    <row r="22" spans="1:7" ht="15.75" customHeight="1">
      <c r="A22" s="30"/>
      <c r="B22" s="17"/>
      <c r="C22" s="19"/>
      <c r="D22" s="81"/>
      <c r="E22" s="82"/>
      <c r="F22" s="40">
        <f t="shared" si="0"/>
        <v>0</v>
      </c>
      <c r="G22" s="42">
        <f t="shared" si="1"/>
        <v>0</v>
      </c>
    </row>
    <row r="23" spans="1:7" ht="15.75" customHeight="1">
      <c r="A23" s="67"/>
      <c r="B23" s="19"/>
      <c r="C23" s="19"/>
      <c r="D23" s="81"/>
      <c r="E23" s="82"/>
      <c r="F23" s="40">
        <f t="shared" si="0"/>
        <v>0</v>
      </c>
      <c r="G23" s="42">
        <f t="shared" si="1"/>
        <v>0</v>
      </c>
    </row>
    <row r="24" spans="1:7" ht="15.75" customHeight="1">
      <c r="A24" s="67"/>
      <c r="B24" s="19"/>
      <c r="C24" s="19"/>
      <c r="D24" s="81"/>
      <c r="E24" s="82"/>
      <c r="F24" s="40">
        <f t="shared" si="0"/>
        <v>0</v>
      </c>
      <c r="G24" s="42">
        <f t="shared" si="1"/>
        <v>0</v>
      </c>
    </row>
    <row r="25" spans="1:7" ht="15.75" customHeight="1">
      <c r="A25" s="67"/>
      <c r="B25" s="19"/>
      <c r="C25" s="19"/>
      <c r="D25" s="81"/>
      <c r="E25" s="82"/>
      <c r="F25" s="40">
        <f t="shared" si="0"/>
        <v>0</v>
      </c>
      <c r="G25" s="42">
        <f t="shared" si="1"/>
        <v>0</v>
      </c>
    </row>
    <row r="26" spans="1:7" ht="15.75" customHeight="1">
      <c r="A26" s="67"/>
      <c r="B26" s="19"/>
      <c r="C26" s="19"/>
      <c r="D26" s="81"/>
      <c r="E26" s="82"/>
      <c r="F26" s="40">
        <f t="shared" si="0"/>
        <v>0</v>
      </c>
      <c r="G26" s="42">
        <f t="shared" si="1"/>
        <v>0</v>
      </c>
    </row>
    <row r="27" spans="1:7" ht="15.75" customHeight="1">
      <c r="A27" s="67"/>
      <c r="B27" s="19"/>
      <c r="C27" s="19"/>
      <c r="D27" s="81"/>
      <c r="E27" s="82"/>
      <c r="F27" s="40">
        <f t="shared" si="0"/>
        <v>0</v>
      </c>
      <c r="G27" s="42">
        <f t="shared" si="1"/>
        <v>0</v>
      </c>
    </row>
    <row r="28" spans="1:7" ht="15.75" customHeight="1">
      <c r="A28" s="67"/>
      <c r="B28" s="19"/>
      <c r="C28" s="19"/>
      <c r="D28" s="81"/>
      <c r="E28" s="82"/>
      <c r="F28" s="40">
        <f t="shared" si="0"/>
        <v>0</v>
      </c>
      <c r="G28" s="42">
        <f t="shared" si="1"/>
        <v>0</v>
      </c>
    </row>
    <row r="29" spans="1:7" ht="15.75" customHeight="1">
      <c r="A29" s="67"/>
      <c r="B29" s="19"/>
      <c r="C29" s="19"/>
      <c r="D29" s="81"/>
      <c r="E29" s="82"/>
      <c r="F29" s="40">
        <f t="shared" si="0"/>
        <v>0</v>
      </c>
      <c r="G29" s="42">
        <f t="shared" si="1"/>
        <v>0</v>
      </c>
    </row>
    <row r="30" spans="1:7" ht="15.75" customHeight="1">
      <c r="A30" s="67"/>
      <c r="B30" s="19"/>
      <c r="C30" s="19"/>
      <c r="D30" s="81"/>
      <c r="E30" s="82"/>
      <c r="F30" s="40">
        <f t="shared" si="0"/>
        <v>0</v>
      </c>
      <c r="G30" s="42">
        <f t="shared" si="1"/>
        <v>0</v>
      </c>
    </row>
    <row r="31" spans="1:7" ht="15.75" customHeight="1">
      <c r="A31" s="67"/>
      <c r="B31" s="19"/>
      <c r="C31" s="19"/>
      <c r="D31" s="81"/>
      <c r="E31" s="82"/>
      <c r="F31" s="40">
        <f t="shared" si="0"/>
        <v>0</v>
      </c>
      <c r="G31" s="42">
        <f t="shared" si="1"/>
        <v>0</v>
      </c>
    </row>
    <row r="32" spans="1:7" ht="15.75" customHeight="1">
      <c r="A32" s="67"/>
      <c r="B32" s="19"/>
      <c r="C32" s="19"/>
      <c r="D32" s="81"/>
      <c r="E32" s="82"/>
      <c r="F32" s="40">
        <f t="shared" si="0"/>
        <v>0</v>
      </c>
      <c r="G32" s="42">
        <f t="shared" si="1"/>
        <v>0</v>
      </c>
    </row>
    <row r="33" spans="1:7" ht="15.75" customHeight="1">
      <c r="A33" s="67"/>
      <c r="B33" s="19"/>
      <c r="C33" s="19"/>
      <c r="D33" s="81"/>
      <c r="E33" s="82"/>
      <c r="F33" s="40">
        <f t="shared" si="0"/>
        <v>0</v>
      </c>
      <c r="G33" s="42">
        <f t="shared" si="1"/>
        <v>0</v>
      </c>
    </row>
    <row r="34" spans="1:7" ht="15.75" customHeight="1">
      <c r="A34" s="67"/>
      <c r="B34" s="19"/>
      <c r="C34" s="19"/>
      <c r="D34" s="81"/>
      <c r="E34" s="82"/>
      <c r="F34" s="40">
        <f t="shared" si="0"/>
        <v>0</v>
      </c>
      <c r="G34" s="42">
        <f t="shared" si="1"/>
        <v>0</v>
      </c>
    </row>
    <row r="35" spans="1:7" ht="15.75" customHeight="1">
      <c r="A35" s="67"/>
      <c r="B35" s="19"/>
      <c r="C35" s="19"/>
      <c r="D35" s="81"/>
      <c r="E35" s="82"/>
      <c r="F35" s="40">
        <f t="shared" si="0"/>
        <v>0</v>
      </c>
      <c r="G35" s="42">
        <f t="shared" si="1"/>
        <v>0</v>
      </c>
    </row>
    <row r="36" spans="1:7" ht="12.75">
      <c r="A36" s="67"/>
      <c r="B36" s="19"/>
      <c r="C36" s="19"/>
      <c r="D36" s="81"/>
      <c r="E36" s="82"/>
      <c r="F36" s="40">
        <f t="shared" si="0"/>
        <v>0</v>
      </c>
      <c r="G36" s="42">
        <f t="shared" si="1"/>
        <v>0</v>
      </c>
    </row>
    <row r="37" spans="1:7" ht="12.75">
      <c r="A37" s="67"/>
      <c r="B37" s="19"/>
      <c r="C37" s="19"/>
      <c r="D37" s="81"/>
      <c r="E37" s="82"/>
      <c r="F37" s="40">
        <f t="shared" si="0"/>
        <v>0</v>
      </c>
      <c r="G37" s="42">
        <f t="shared" si="1"/>
        <v>0</v>
      </c>
    </row>
    <row r="38" spans="1:7" ht="12.75">
      <c r="A38" s="67"/>
      <c r="B38" s="19"/>
      <c r="C38" s="19"/>
      <c r="D38" s="81"/>
      <c r="E38" s="82"/>
      <c r="F38" s="40">
        <f t="shared" si="0"/>
        <v>0</v>
      </c>
      <c r="G38" s="42">
        <f t="shared" si="1"/>
        <v>0</v>
      </c>
    </row>
    <row r="39" spans="1:7" ht="12.75">
      <c r="A39" s="67"/>
      <c r="B39" s="19"/>
      <c r="C39" s="19"/>
      <c r="D39" s="81"/>
      <c r="E39" s="82"/>
      <c r="F39" s="40">
        <f t="shared" si="0"/>
        <v>0</v>
      </c>
      <c r="G39" s="42">
        <f t="shared" si="1"/>
        <v>0</v>
      </c>
    </row>
    <row r="40" spans="1:7" ht="12.75">
      <c r="A40" s="67"/>
      <c r="B40" s="19"/>
      <c r="C40" s="19"/>
      <c r="D40" s="81"/>
      <c r="E40" s="82"/>
      <c r="F40" s="40">
        <f t="shared" si="0"/>
        <v>0</v>
      </c>
      <c r="G40" s="42">
        <f t="shared" si="1"/>
        <v>0</v>
      </c>
    </row>
    <row r="41" spans="1:7" ht="12.75">
      <c r="A41" s="67"/>
      <c r="B41" s="19"/>
      <c r="C41" s="19"/>
      <c r="D41" s="81"/>
      <c r="E41" s="82"/>
      <c r="F41" s="40">
        <f t="shared" si="0"/>
        <v>0</v>
      </c>
      <c r="G41" s="42">
        <f t="shared" si="1"/>
        <v>0</v>
      </c>
    </row>
    <row r="42" spans="1:7" ht="12.75">
      <c r="A42" s="67"/>
      <c r="B42" s="19"/>
      <c r="C42" s="19"/>
      <c r="D42" s="81"/>
      <c r="E42" s="82"/>
      <c r="F42" s="40">
        <f t="shared" si="0"/>
        <v>0</v>
      </c>
      <c r="G42" s="42">
        <f t="shared" si="1"/>
        <v>0</v>
      </c>
    </row>
    <row r="43" spans="1:7" ht="12.75">
      <c r="A43" s="67"/>
      <c r="B43" s="19"/>
      <c r="C43" s="19"/>
      <c r="D43" s="81"/>
      <c r="E43" s="82"/>
      <c r="F43" s="40">
        <f t="shared" si="0"/>
        <v>0</v>
      </c>
      <c r="G43" s="42">
        <f t="shared" si="1"/>
        <v>0</v>
      </c>
    </row>
    <row r="44" spans="1:7" ht="12.75">
      <c r="A44" s="67"/>
      <c r="B44" s="19"/>
      <c r="C44" s="19"/>
      <c r="D44" s="81"/>
      <c r="E44" s="82"/>
      <c r="F44" s="40">
        <f t="shared" si="0"/>
        <v>0</v>
      </c>
      <c r="G44" s="42">
        <f t="shared" si="1"/>
        <v>0</v>
      </c>
    </row>
    <row r="45" spans="1:7" ht="12.75">
      <c r="A45" s="67"/>
      <c r="B45" s="19"/>
      <c r="C45" s="19"/>
      <c r="D45" s="81"/>
      <c r="E45" s="82"/>
      <c r="F45" s="40">
        <f t="shared" si="0"/>
        <v>0</v>
      </c>
      <c r="G45" s="42">
        <f t="shared" si="1"/>
        <v>0</v>
      </c>
    </row>
    <row r="46" spans="1:7" ht="12.75">
      <c r="A46" s="67"/>
      <c r="B46" s="19"/>
      <c r="C46" s="19"/>
      <c r="D46" s="81"/>
      <c r="E46" s="82"/>
      <c r="F46" s="40">
        <f t="shared" si="0"/>
        <v>0</v>
      </c>
      <c r="G46" s="42">
        <f t="shared" si="1"/>
        <v>0</v>
      </c>
    </row>
    <row r="47" spans="1:7" ht="12.75">
      <c r="A47" s="67"/>
      <c r="B47" s="19"/>
      <c r="C47" s="19"/>
      <c r="D47" s="81"/>
      <c r="E47" s="82"/>
      <c r="F47" s="40">
        <f t="shared" si="0"/>
        <v>0</v>
      </c>
      <c r="G47" s="42">
        <f t="shared" si="1"/>
        <v>0</v>
      </c>
    </row>
    <row r="48" spans="1:7" ht="12.75">
      <c r="A48" s="67"/>
      <c r="B48" s="19"/>
      <c r="C48" s="19"/>
      <c r="D48" s="81"/>
      <c r="E48" s="82"/>
      <c r="F48" s="40">
        <f t="shared" si="0"/>
        <v>0</v>
      </c>
      <c r="G48" s="42">
        <f t="shared" si="1"/>
        <v>0</v>
      </c>
    </row>
    <row r="49" spans="1:7" ht="12.75">
      <c r="A49" s="67"/>
      <c r="B49" s="19"/>
      <c r="C49" s="19"/>
      <c r="D49" s="81"/>
      <c r="E49" s="82"/>
      <c r="F49" s="40">
        <f t="shared" si="0"/>
        <v>0</v>
      </c>
      <c r="G49" s="42">
        <f t="shared" si="1"/>
        <v>0</v>
      </c>
    </row>
    <row r="50" spans="1:7" ht="12.75">
      <c r="A50" s="67"/>
      <c r="B50" s="19"/>
      <c r="C50" s="19"/>
      <c r="D50" s="81"/>
      <c r="E50" s="82"/>
      <c r="F50" s="40">
        <f t="shared" si="0"/>
        <v>0</v>
      </c>
      <c r="G50" s="42">
        <f t="shared" si="1"/>
        <v>0</v>
      </c>
    </row>
    <row r="51" spans="1:7" ht="12.75">
      <c r="A51" s="67"/>
      <c r="B51" s="19"/>
      <c r="C51" s="19"/>
      <c r="D51" s="81"/>
      <c r="E51" s="82"/>
      <c r="F51" s="40">
        <f t="shared" si="0"/>
        <v>0</v>
      </c>
      <c r="G51" s="42">
        <f t="shared" si="1"/>
        <v>0</v>
      </c>
    </row>
    <row r="52" spans="1:7" ht="12.75">
      <c r="A52" s="67"/>
      <c r="B52" s="19"/>
      <c r="C52" s="19"/>
      <c r="D52" s="81"/>
      <c r="E52" s="82"/>
      <c r="F52" s="40">
        <f t="shared" si="0"/>
        <v>0</v>
      </c>
      <c r="G52" s="42">
        <f t="shared" si="1"/>
        <v>0</v>
      </c>
    </row>
    <row r="53" spans="1:7" ht="12.75">
      <c r="A53" s="67"/>
      <c r="B53" s="19"/>
      <c r="C53" s="19"/>
      <c r="D53" s="81"/>
      <c r="E53" s="82"/>
      <c r="F53" s="40">
        <f t="shared" si="0"/>
        <v>0</v>
      </c>
      <c r="G53" s="42">
        <f t="shared" si="1"/>
        <v>0</v>
      </c>
    </row>
    <row r="54" spans="1:7" ht="12.75">
      <c r="A54" s="67"/>
      <c r="B54" s="19"/>
      <c r="C54" s="19"/>
      <c r="D54" s="81"/>
      <c r="E54" s="82"/>
      <c r="F54" s="40">
        <f t="shared" si="0"/>
        <v>0</v>
      </c>
      <c r="G54" s="42">
        <f t="shared" si="1"/>
        <v>0</v>
      </c>
    </row>
    <row r="55" spans="1:7" ht="12.75">
      <c r="A55" s="67"/>
      <c r="B55" s="19"/>
      <c r="C55" s="19"/>
      <c r="D55" s="81"/>
      <c r="E55" s="82"/>
      <c r="F55" s="40">
        <f t="shared" si="0"/>
        <v>0</v>
      </c>
      <c r="G55" s="42">
        <f t="shared" si="1"/>
        <v>0</v>
      </c>
    </row>
    <row r="56" spans="1:7" ht="12.75">
      <c r="A56" s="67"/>
      <c r="B56" s="19"/>
      <c r="C56" s="19"/>
      <c r="D56" s="81"/>
      <c r="E56" s="82"/>
      <c r="F56" s="40">
        <f t="shared" si="0"/>
        <v>0</v>
      </c>
      <c r="G56" s="42">
        <f t="shared" si="1"/>
        <v>0</v>
      </c>
    </row>
    <row r="57" spans="1:7" ht="12.75">
      <c r="A57" s="67"/>
      <c r="B57" s="19"/>
      <c r="C57" s="19"/>
      <c r="D57" s="81"/>
      <c r="E57" s="82"/>
      <c r="F57" s="40">
        <f t="shared" si="0"/>
        <v>0</v>
      </c>
      <c r="G57" s="42">
        <f t="shared" si="1"/>
        <v>0</v>
      </c>
    </row>
    <row r="58" spans="1:7" ht="12.75">
      <c r="A58" s="67"/>
      <c r="B58" s="19"/>
      <c r="C58" s="19"/>
      <c r="D58" s="81"/>
      <c r="E58" s="82"/>
      <c r="F58" s="40">
        <f t="shared" si="0"/>
        <v>0</v>
      </c>
      <c r="G58" s="42">
        <f t="shared" si="1"/>
        <v>0</v>
      </c>
    </row>
    <row r="59" spans="1:7" ht="12.75">
      <c r="A59" s="67"/>
      <c r="B59" s="19"/>
      <c r="C59" s="19"/>
      <c r="D59" s="81"/>
      <c r="E59" s="82"/>
      <c r="F59" s="40">
        <f t="shared" si="0"/>
        <v>0</v>
      </c>
      <c r="G59" s="42">
        <f t="shared" si="1"/>
        <v>0</v>
      </c>
    </row>
    <row r="60" spans="1:7" ht="12.75">
      <c r="A60" s="67"/>
      <c r="B60" s="19"/>
      <c r="C60" s="19"/>
      <c r="D60" s="81"/>
      <c r="E60" s="82"/>
      <c r="F60" s="40">
        <f t="shared" si="0"/>
        <v>0</v>
      </c>
      <c r="G60" s="42">
        <f t="shared" si="1"/>
        <v>0</v>
      </c>
    </row>
    <row r="61" spans="1:7" ht="12.75">
      <c r="A61" s="67"/>
      <c r="B61" s="19"/>
      <c r="C61" s="19"/>
      <c r="D61" s="81"/>
      <c r="E61" s="82"/>
      <c r="F61" s="40">
        <f t="shared" si="0"/>
        <v>0</v>
      </c>
      <c r="G61" s="42">
        <f t="shared" si="1"/>
        <v>0</v>
      </c>
    </row>
    <row r="62" spans="1:7" ht="12.75">
      <c r="A62" s="67"/>
      <c r="B62" s="19"/>
      <c r="C62" s="19"/>
      <c r="D62" s="81"/>
      <c r="E62" s="82"/>
      <c r="F62" s="40">
        <f t="shared" si="0"/>
        <v>0</v>
      </c>
      <c r="G62" s="42">
        <f t="shared" si="1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00"/>
  </sheetPr>
  <dimension ref="A1:O1000"/>
  <sheetViews>
    <sheetView topLeftCell="A21" workbookViewId="0">
      <selection activeCell="E65" sqref="E65"/>
    </sheetView>
  </sheetViews>
  <sheetFormatPr baseColWidth="10" defaultColWidth="14.42578125" defaultRowHeight="15.75" customHeight="1"/>
  <cols>
    <col min="1" max="1" width="18.5703125" customWidth="1"/>
    <col min="2" max="2" width="24.42578125" customWidth="1"/>
    <col min="3" max="3" width="42" customWidth="1"/>
    <col min="4" max="5" width="12.28515625" customWidth="1"/>
    <col min="6" max="6" width="22.85546875" customWidth="1"/>
    <col min="7" max="7" width="31.140625" customWidth="1"/>
    <col min="8" max="9" width="16.140625" customWidth="1"/>
    <col min="10" max="10" width="16.42578125" customWidth="1"/>
    <col min="12" max="12" width="27.28515625" customWidth="1"/>
  </cols>
  <sheetData>
    <row r="1" spans="1:15" ht="15.75" customHeight="1">
      <c r="A1" s="90" t="s">
        <v>103</v>
      </c>
      <c r="B1" s="90" t="s">
        <v>104</v>
      </c>
      <c r="C1" s="90" t="s">
        <v>105</v>
      </c>
      <c r="D1" s="90" t="s">
        <v>106</v>
      </c>
      <c r="E1" s="90" t="s">
        <v>107</v>
      </c>
      <c r="F1" s="91" t="s">
        <v>108</v>
      </c>
      <c r="G1" s="92" t="s">
        <v>109</v>
      </c>
      <c r="H1" s="92" t="s">
        <v>102</v>
      </c>
      <c r="I1" s="92" t="s">
        <v>110</v>
      </c>
      <c r="J1" s="92" t="s">
        <v>111</v>
      </c>
    </row>
    <row r="2" spans="1:15" ht="15.75" customHeight="1">
      <c r="A2" s="93"/>
      <c r="B2" s="94"/>
      <c r="C2" s="94"/>
      <c r="D2" s="94"/>
      <c r="E2" s="94"/>
      <c r="F2" s="95"/>
      <c r="G2" s="95"/>
      <c r="H2" s="95"/>
      <c r="I2" s="222" t="s">
        <v>112</v>
      </c>
      <c r="J2" s="223"/>
      <c r="L2" s="52" t="s">
        <v>113</v>
      </c>
      <c r="M2" s="17"/>
    </row>
    <row r="3" spans="1:15" ht="15.75" customHeight="1">
      <c r="A3" s="96"/>
      <c r="B3" s="98"/>
      <c r="C3" s="98"/>
      <c r="D3" s="98"/>
      <c r="E3" s="98"/>
      <c r="F3" s="99">
        <f t="shared" ref="F3:F9" si="0">E3*M$3</f>
        <v>0</v>
      </c>
      <c r="G3" s="31"/>
      <c r="H3" s="100">
        <f t="shared" ref="H3:H50" si="1">SUM(F3,G3)</f>
        <v>0</v>
      </c>
      <c r="I3" s="101"/>
      <c r="J3" s="25"/>
      <c r="L3" s="52" t="s">
        <v>114</v>
      </c>
      <c r="M3" s="102"/>
    </row>
    <row r="4" spans="1:15" ht="15.75" customHeight="1">
      <c r="A4" s="103"/>
      <c r="B4" s="98"/>
      <c r="C4" s="98"/>
      <c r="D4" s="98"/>
      <c r="E4" s="98"/>
      <c r="F4" s="99">
        <f t="shared" si="0"/>
        <v>0</v>
      </c>
      <c r="G4" s="104"/>
      <c r="H4" s="100">
        <f t="shared" si="1"/>
        <v>0</v>
      </c>
      <c r="I4" s="28"/>
      <c r="J4" s="28"/>
    </row>
    <row r="5" spans="1:15" ht="15.75" customHeight="1">
      <c r="A5" s="96"/>
      <c r="B5" s="98"/>
      <c r="C5" s="98"/>
      <c r="D5" s="98"/>
      <c r="E5" s="98"/>
      <c r="F5" s="99">
        <f t="shared" si="0"/>
        <v>0</v>
      </c>
      <c r="G5" s="104"/>
      <c r="H5" s="100">
        <f t="shared" si="1"/>
        <v>0</v>
      </c>
      <c r="I5" s="28"/>
      <c r="J5" s="28"/>
      <c r="L5" s="105"/>
      <c r="M5" s="106" t="s">
        <v>115</v>
      </c>
      <c r="N5" s="106" t="s">
        <v>116</v>
      </c>
      <c r="O5" s="106" t="s">
        <v>102</v>
      </c>
    </row>
    <row r="6" spans="1:15" ht="15.75" customHeight="1">
      <c r="A6" s="96"/>
      <c r="B6" s="98"/>
      <c r="C6" s="98"/>
      <c r="D6" s="98"/>
      <c r="E6" s="98"/>
      <c r="F6" s="99">
        <f t="shared" si="0"/>
        <v>0</v>
      </c>
      <c r="G6" s="104"/>
      <c r="H6" s="100">
        <f t="shared" si="1"/>
        <v>0</v>
      </c>
      <c r="I6" s="28"/>
      <c r="J6" s="28"/>
      <c r="L6" s="107" t="s">
        <v>102</v>
      </c>
      <c r="M6" s="108">
        <f t="shared" ref="M6:N6" si="2">SUM(F2:F85)</f>
        <v>0</v>
      </c>
      <c r="N6" s="74">
        <f t="shared" si="2"/>
        <v>0</v>
      </c>
      <c r="O6" s="108">
        <f>SUM(M6:N6)</f>
        <v>0</v>
      </c>
    </row>
    <row r="7" spans="1:15" ht="15.75" customHeight="1">
      <c r="A7" s="96"/>
      <c r="B7" s="98"/>
      <c r="C7" s="98"/>
      <c r="D7" s="98"/>
      <c r="E7" s="98"/>
      <c r="F7" s="99">
        <f t="shared" si="0"/>
        <v>0</v>
      </c>
      <c r="G7" s="104"/>
      <c r="H7" s="100">
        <f t="shared" si="1"/>
        <v>0</v>
      </c>
      <c r="I7" s="28"/>
      <c r="J7" s="28"/>
    </row>
    <row r="8" spans="1:15" ht="15.75" customHeight="1">
      <c r="A8" s="96"/>
      <c r="B8" s="98"/>
      <c r="C8" s="98"/>
      <c r="D8" s="98"/>
      <c r="E8" s="98"/>
      <c r="F8" s="99">
        <f t="shared" si="0"/>
        <v>0</v>
      </c>
      <c r="G8" s="104"/>
      <c r="H8" s="100">
        <f t="shared" si="1"/>
        <v>0</v>
      </c>
      <c r="I8" s="28"/>
      <c r="J8" s="28"/>
    </row>
    <row r="9" spans="1:15" ht="15.75" customHeight="1">
      <c r="A9" s="96"/>
      <c r="B9" s="98"/>
      <c r="C9" s="98"/>
      <c r="D9" s="98"/>
      <c r="E9" s="98"/>
      <c r="F9" s="99">
        <f t="shared" si="0"/>
        <v>0</v>
      </c>
      <c r="G9" s="104"/>
      <c r="H9" s="100">
        <f t="shared" si="1"/>
        <v>0</v>
      </c>
      <c r="I9" s="28"/>
      <c r="J9" s="28"/>
    </row>
    <row r="10" spans="1:15" ht="15.75" customHeight="1">
      <c r="A10" s="96"/>
      <c r="B10" s="17"/>
      <c r="C10" s="17"/>
      <c r="D10" s="17"/>
      <c r="E10" s="17"/>
      <c r="F10" s="99">
        <f>E11*M$3</f>
        <v>0</v>
      </c>
      <c r="G10" s="104"/>
      <c r="H10" s="100">
        <f t="shared" si="1"/>
        <v>0</v>
      </c>
      <c r="I10" s="28"/>
      <c r="J10" s="28"/>
    </row>
    <row r="11" spans="1:15" ht="15.75" customHeight="1">
      <c r="A11" s="96"/>
      <c r="B11" s="98"/>
      <c r="C11" s="98"/>
      <c r="D11" s="98"/>
      <c r="E11" s="98"/>
      <c r="F11" s="99">
        <f t="shared" ref="F11:F12" si="3">E11*M$3</f>
        <v>0</v>
      </c>
      <c r="G11" s="104"/>
      <c r="H11" s="100">
        <f t="shared" si="1"/>
        <v>0</v>
      </c>
      <c r="I11" s="28"/>
      <c r="J11" s="28"/>
    </row>
    <row r="12" spans="1:15" ht="15.75" customHeight="1">
      <c r="A12" s="96"/>
      <c r="B12" s="98"/>
      <c r="C12" s="98"/>
      <c r="D12" s="98"/>
      <c r="E12" s="98"/>
      <c r="F12" s="99">
        <f t="shared" si="3"/>
        <v>0</v>
      </c>
      <c r="G12" s="104"/>
      <c r="H12" s="100">
        <f t="shared" si="1"/>
        <v>0</v>
      </c>
      <c r="I12" s="28"/>
      <c r="J12" s="28"/>
    </row>
    <row r="13" spans="1:15" ht="15.75" customHeight="1">
      <c r="A13" s="109"/>
      <c r="B13" s="17"/>
      <c r="C13" s="17"/>
      <c r="D13" s="17"/>
      <c r="E13" s="17"/>
      <c r="F13" s="99">
        <f>E15*M$3</f>
        <v>0</v>
      </c>
      <c r="G13" s="104"/>
      <c r="H13" s="100">
        <f t="shared" si="1"/>
        <v>0</v>
      </c>
      <c r="I13" s="28"/>
      <c r="J13" s="28"/>
    </row>
    <row r="14" spans="1:15" ht="15.75" customHeight="1">
      <c r="A14" s="109"/>
      <c r="B14" s="17"/>
      <c r="C14" s="17"/>
      <c r="D14" s="17"/>
      <c r="E14" s="17"/>
      <c r="F14" s="99">
        <f>E15*M$3</f>
        <v>0</v>
      </c>
      <c r="G14" s="104"/>
      <c r="H14" s="100">
        <f t="shared" si="1"/>
        <v>0</v>
      </c>
      <c r="I14" s="28"/>
      <c r="J14" s="28"/>
    </row>
    <row r="15" spans="1:15" ht="15.75" customHeight="1">
      <c r="A15" s="96"/>
      <c r="B15" s="98"/>
      <c r="C15" s="98"/>
      <c r="D15" s="98"/>
      <c r="E15" s="98"/>
      <c r="F15" s="99">
        <f t="shared" ref="F15:F50" si="4">E15*M$3</f>
        <v>0</v>
      </c>
      <c r="G15" s="104"/>
      <c r="H15" s="100">
        <f t="shared" si="1"/>
        <v>0</v>
      </c>
      <c r="I15" s="28"/>
      <c r="J15" s="28"/>
    </row>
    <row r="16" spans="1:15" ht="15.75" customHeight="1">
      <c r="A16" s="96"/>
      <c r="B16" s="98"/>
      <c r="C16" s="98"/>
      <c r="D16" s="98"/>
      <c r="E16" s="98"/>
      <c r="F16" s="99">
        <f t="shared" si="4"/>
        <v>0</v>
      </c>
      <c r="G16" s="104"/>
      <c r="H16" s="100">
        <f t="shared" si="1"/>
        <v>0</v>
      </c>
      <c r="I16" s="28"/>
      <c r="J16" s="28"/>
    </row>
    <row r="17" spans="1:10" ht="15.75" customHeight="1">
      <c r="A17" s="96"/>
      <c r="B17" s="98"/>
      <c r="C17" s="98"/>
      <c r="D17" s="98"/>
      <c r="E17" s="98"/>
      <c r="F17" s="99">
        <f t="shared" si="4"/>
        <v>0</v>
      </c>
      <c r="G17" s="104"/>
      <c r="H17" s="100">
        <f t="shared" si="1"/>
        <v>0</v>
      </c>
      <c r="I17" s="28"/>
      <c r="J17" s="28"/>
    </row>
    <row r="18" spans="1:10" ht="15.75" customHeight="1">
      <c r="A18" s="96"/>
      <c r="B18" s="98"/>
      <c r="C18" s="98"/>
      <c r="D18" s="98"/>
      <c r="E18" s="98"/>
      <c r="F18" s="99">
        <f t="shared" si="4"/>
        <v>0</v>
      </c>
      <c r="G18" s="104"/>
      <c r="H18" s="100">
        <f t="shared" si="1"/>
        <v>0</v>
      </c>
      <c r="I18" s="28"/>
      <c r="J18" s="28"/>
    </row>
    <row r="19" spans="1:10" ht="15.75" customHeight="1">
      <c r="A19" s="96"/>
      <c r="B19" s="98"/>
      <c r="C19" s="98"/>
      <c r="D19" s="98"/>
      <c r="E19" s="98"/>
      <c r="F19" s="99">
        <f t="shared" si="4"/>
        <v>0</v>
      </c>
      <c r="G19" s="104"/>
      <c r="H19" s="100">
        <f t="shared" si="1"/>
        <v>0</v>
      </c>
      <c r="I19" s="28"/>
      <c r="J19" s="28"/>
    </row>
    <row r="20" spans="1:10" ht="15.75" customHeight="1">
      <c r="A20" s="96"/>
      <c r="B20" s="98"/>
      <c r="C20" s="98"/>
      <c r="D20" s="98"/>
      <c r="E20" s="98"/>
      <c r="F20" s="99">
        <f t="shared" si="4"/>
        <v>0</v>
      </c>
      <c r="G20" s="104"/>
      <c r="H20" s="100">
        <f t="shared" si="1"/>
        <v>0</v>
      </c>
      <c r="I20" s="28"/>
      <c r="J20" s="28"/>
    </row>
    <row r="21" spans="1:10" ht="15.75" customHeight="1">
      <c r="A21" s="96"/>
      <c r="B21" s="98"/>
      <c r="C21" s="98"/>
      <c r="D21" s="98"/>
      <c r="E21" s="98"/>
      <c r="F21" s="99">
        <f t="shared" si="4"/>
        <v>0</v>
      </c>
      <c r="G21" s="104"/>
      <c r="H21" s="100">
        <f t="shared" si="1"/>
        <v>0</v>
      </c>
      <c r="I21" s="28"/>
      <c r="J21" s="28"/>
    </row>
    <row r="22" spans="1:10" ht="15.75" customHeight="1">
      <c r="A22" s="96"/>
      <c r="B22" s="98"/>
      <c r="C22" s="98"/>
      <c r="D22" s="98"/>
      <c r="E22" s="98"/>
      <c r="F22" s="99">
        <f t="shared" si="4"/>
        <v>0</v>
      </c>
      <c r="G22" s="104"/>
      <c r="H22" s="100">
        <f t="shared" si="1"/>
        <v>0</v>
      </c>
      <c r="I22" s="28"/>
      <c r="J22" s="28"/>
    </row>
    <row r="23" spans="1:10" ht="15.75" customHeight="1">
      <c r="A23" s="96"/>
      <c r="B23" s="98"/>
      <c r="C23" s="98"/>
      <c r="D23" s="98"/>
      <c r="E23" s="98"/>
      <c r="F23" s="99">
        <f t="shared" si="4"/>
        <v>0</v>
      </c>
      <c r="G23" s="104"/>
      <c r="H23" s="100">
        <f t="shared" si="1"/>
        <v>0</v>
      </c>
      <c r="I23" s="28"/>
      <c r="J23" s="28"/>
    </row>
    <row r="24" spans="1:10" ht="15.75" customHeight="1">
      <c r="A24" s="96"/>
      <c r="B24" s="98"/>
      <c r="C24" s="98"/>
      <c r="D24" s="98"/>
      <c r="E24" s="98"/>
      <c r="F24" s="99">
        <f t="shared" si="4"/>
        <v>0</v>
      </c>
      <c r="G24" s="104"/>
      <c r="H24" s="100">
        <f t="shared" si="1"/>
        <v>0</v>
      </c>
      <c r="I24" s="28"/>
      <c r="J24" s="28"/>
    </row>
    <row r="25" spans="1:10" ht="15.75" customHeight="1">
      <c r="A25" s="96"/>
      <c r="B25" s="98"/>
      <c r="C25" s="98"/>
      <c r="D25" s="98"/>
      <c r="E25" s="98"/>
      <c r="F25" s="99">
        <f t="shared" si="4"/>
        <v>0</v>
      </c>
      <c r="G25" s="104"/>
      <c r="H25" s="100">
        <f t="shared" si="1"/>
        <v>0</v>
      </c>
      <c r="I25" s="28"/>
      <c r="J25" s="28"/>
    </row>
    <row r="26" spans="1:10" ht="15.75" customHeight="1">
      <c r="A26" s="96"/>
      <c r="B26" s="98"/>
      <c r="C26" s="98"/>
      <c r="D26" s="98"/>
      <c r="E26" s="98"/>
      <c r="F26" s="99">
        <f t="shared" si="4"/>
        <v>0</v>
      </c>
      <c r="G26" s="104"/>
      <c r="H26" s="100">
        <f t="shared" si="1"/>
        <v>0</v>
      </c>
      <c r="I26" s="28"/>
      <c r="J26" s="28"/>
    </row>
    <row r="27" spans="1:10" ht="15.75" customHeight="1">
      <c r="A27" s="96"/>
      <c r="B27" s="98"/>
      <c r="C27" s="98"/>
      <c r="D27" s="98"/>
      <c r="E27" s="98"/>
      <c r="F27" s="99">
        <f t="shared" si="4"/>
        <v>0</v>
      </c>
      <c r="G27" s="104"/>
      <c r="H27" s="100">
        <f t="shared" si="1"/>
        <v>0</v>
      </c>
      <c r="I27" s="28"/>
      <c r="J27" s="28"/>
    </row>
    <row r="28" spans="1:10" ht="15.75" customHeight="1">
      <c r="A28" s="113"/>
      <c r="B28" s="114"/>
      <c r="C28" s="115"/>
      <c r="D28" s="98"/>
      <c r="E28" s="98"/>
      <c r="F28" s="99">
        <f t="shared" si="4"/>
        <v>0</v>
      </c>
      <c r="G28" s="104"/>
      <c r="H28" s="100">
        <f t="shared" si="1"/>
        <v>0</v>
      </c>
      <c r="I28" s="28"/>
      <c r="J28" s="28"/>
    </row>
    <row r="29" spans="1:10" ht="15.75" customHeight="1">
      <c r="A29" s="96"/>
      <c r="B29" s="98"/>
      <c r="C29" s="98"/>
      <c r="D29" s="98"/>
      <c r="E29" s="98"/>
      <c r="F29" s="99">
        <f t="shared" si="4"/>
        <v>0</v>
      </c>
      <c r="G29" s="104"/>
      <c r="H29" s="100">
        <f t="shared" si="1"/>
        <v>0</v>
      </c>
      <c r="I29" s="28"/>
      <c r="J29" s="28"/>
    </row>
    <row r="30" spans="1:10" ht="15.75" customHeight="1">
      <c r="A30" s="96"/>
      <c r="B30" s="98"/>
      <c r="C30" s="98"/>
      <c r="D30" s="98"/>
      <c r="E30" s="98"/>
      <c r="F30" s="99">
        <f t="shared" si="4"/>
        <v>0</v>
      </c>
      <c r="G30" s="104"/>
      <c r="H30" s="100">
        <f t="shared" si="1"/>
        <v>0</v>
      </c>
      <c r="I30" s="28"/>
      <c r="J30" s="28"/>
    </row>
    <row r="31" spans="1:10" ht="15.75" customHeight="1">
      <c r="A31" s="96"/>
      <c r="B31" s="98"/>
      <c r="C31" s="98"/>
      <c r="D31" s="98"/>
      <c r="E31" s="98"/>
      <c r="F31" s="99">
        <f t="shared" si="4"/>
        <v>0</v>
      </c>
      <c r="G31" s="104"/>
      <c r="H31" s="100">
        <f t="shared" si="1"/>
        <v>0</v>
      </c>
      <c r="I31" s="28"/>
      <c r="J31" s="28"/>
    </row>
    <row r="32" spans="1:10" ht="15.75" customHeight="1">
      <c r="A32" s="96"/>
      <c r="B32" s="98"/>
      <c r="C32" s="98"/>
      <c r="D32" s="98"/>
      <c r="E32" s="98"/>
      <c r="F32" s="99">
        <f t="shared" si="4"/>
        <v>0</v>
      </c>
      <c r="G32" s="104"/>
      <c r="H32" s="100">
        <f t="shared" si="1"/>
        <v>0</v>
      </c>
      <c r="I32" s="28"/>
      <c r="J32" s="28"/>
    </row>
    <row r="33" spans="1:10" ht="15.75" customHeight="1">
      <c r="A33" s="96"/>
      <c r="B33" s="98"/>
      <c r="C33" s="98"/>
      <c r="D33" s="98"/>
      <c r="E33" s="98"/>
      <c r="F33" s="99">
        <f t="shared" si="4"/>
        <v>0</v>
      </c>
      <c r="G33" s="104"/>
      <c r="H33" s="100">
        <f t="shared" si="1"/>
        <v>0</v>
      </c>
      <c r="I33" s="28"/>
      <c r="J33" s="28"/>
    </row>
    <row r="34" spans="1:10" ht="15.75" customHeight="1">
      <c r="A34" s="96"/>
      <c r="B34" s="98"/>
      <c r="C34" s="98"/>
      <c r="D34" s="98"/>
      <c r="E34" s="98"/>
      <c r="F34" s="99">
        <f t="shared" si="4"/>
        <v>0</v>
      </c>
      <c r="G34" s="104"/>
      <c r="H34" s="100">
        <f t="shared" si="1"/>
        <v>0</v>
      </c>
      <c r="I34" s="28"/>
      <c r="J34" s="28"/>
    </row>
    <row r="35" spans="1:10" ht="15.75" customHeight="1">
      <c r="A35" s="96"/>
      <c r="B35" s="98"/>
      <c r="C35" s="98"/>
      <c r="D35" s="98"/>
      <c r="E35" s="98"/>
      <c r="F35" s="99">
        <f t="shared" si="4"/>
        <v>0</v>
      </c>
      <c r="G35" s="104"/>
      <c r="H35" s="100">
        <f t="shared" si="1"/>
        <v>0</v>
      </c>
      <c r="I35" s="28"/>
      <c r="J35" s="28"/>
    </row>
    <row r="36" spans="1:10" ht="12.75">
      <c r="A36" s="96"/>
      <c r="B36" s="98"/>
      <c r="C36" s="98"/>
      <c r="D36" s="98"/>
      <c r="E36" s="98"/>
      <c r="F36" s="99">
        <f t="shared" si="4"/>
        <v>0</v>
      </c>
      <c r="G36" s="31"/>
      <c r="H36" s="100">
        <f t="shared" si="1"/>
        <v>0</v>
      </c>
      <c r="I36" s="28"/>
      <c r="J36" s="28"/>
    </row>
    <row r="37" spans="1:10" ht="12.75">
      <c r="A37" s="96"/>
      <c r="B37" s="98"/>
      <c r="C37" s="98"/>
      <c r="D37" s="98"/>
      <c r="E37" s="98"/>
      <c r="F37" s="99">
        <f t="shared" si="4"/>
        <v>0</v>
      </c>
      <c r="G37" s="104"/>
      <c r="H37" s="100">
        <f t="shared" si="1"/>
        <v>0</v>
      </c>
      <c r="I37" s="28"/>
      <c r="J37" s="28"/>
    </row>
    <row r="38" spans="1:10" ht="12.75">
      <c r="A38" s="96"/>
      <c r="B38" s="98"/>
      <c r="C38" s="98"/>
      <c r="D38" s="98"/>
      <c r="E38" s="98"/>
      <c r="F38" s="99">
        <f t="shared" si="4"/>
        <v>0</v>
      </c>
      <c r="G38" s="104"/>
      <c r="H38" s="100">
        <f t="shared" si="1"/>
        <v>0</v>
      </c>
      <c r="I38" s="28"/>
      <c r="J38" s="28"/>
    </row>
    <row r="39" spans="1:10" ht="12.75">
      <c r="A39" s="96"/>
      <c r="B39" s="98"/>
      <c r="C39" s="98"/>
      <c r="D39" s="98"/>
      <c r="E39" s="98"/>
      <c r="F39" s="99">
        <f t="shared" si="4"/>
        <v>0</v>
      </c>
      <c r="G39" s="104"/>
      <c r="H39" s="100">
        <f t="shared" si="1"/>
        <v>0</v>
      </c>
      <c r="I39" s="28"/>
      <c r="J39" s="28"/>
    </row>
    <row r="40" spans="1:10" ht="12.75">
      <c r="A40" s="96"/>
      <c r="B40" s="98"/>
      <c r="C40" s="98"/>
      <c r="D40" s="98"/>
      <c r="E40" s="98"/>
      <c r="F40" s="99">
        <f t="shared" si="4"/>
        <v>0</v>
      </c>
      <c r="G40" s="104"/>
      <c r="H40" s="100">
        <f t="shared" si="1"/>
        <v>0</v>
      </c>
      <c r="I40" s="28"/>
      <c r="J40" s="28"/>
    </row>
    <row r="41" spans="1:10" ht="12.75">
      <c r="A41" s="96"/>
      <c r="B41" s="98"/>
      <c r="C41" s="98"/>
      <c r="D41" s="98"/>
      <c r="E41" s="98"/>
      <c r="F41" s="99">
        <f t="shared" si="4"/>
        <v>0</v>
      </c>
      <c r="G41" s="104"/>
      <c r="H41" s="100">
        <f t="shared" si="1"/>
        <v>0</v>
      </c>
      <c r="I41" s="28"/>
      <c r="J41" s="28"/>
    </row>
    <row r="42" spans="1:10" ht="12.75">
      <c r="A42" s="96"/>
      <c r="B42" s="98"/>
      <c r="C42" s="98"/>
      <c r="D42" s="98"/>
      <c r="E42" s="98"/>
      <c r="F42" s="99">
        <f t="shared" si="4"/>
        <v>0</v>
      </c>
      <c r="G42" s="104"/>
      <c r="H42" s="100">
        <f t="shared" si="1"/>
        <v>0</v>
      </c>
      <c r="I42" s="28"/>
      <c r="J42" s="28"/>
    </row>
    <row r="43" spans="1:10" ht="12.75">
      <c r="A43" s="96"/>
      <c r="B43" s="98"/>
      <c r="C43" s="98"/>
      <c r="D43" s="98"/>
      <c r="E43" s="98"/>
      <c r="F43" s="99">
        <f t="shared" si="4"/>
        <v>0</v>
      </c>
      <c r="G43" s="104"/>
      <c r="H43" s="100">
        <f t="shared" si="1"/>
        <v>0</v>
      </c>
      <c r="I43" s="28"/>
      <c r="J43" s="28"/>
    </row>
    <row r="44" spans="1:10" ht="12.75">
      <c r="A44" s="96"/>
      <c r="B44" s="98"/>
      <c r="C44" s="3"/>
      <c r="D44" s="98"/>
      <c r="E44" s="98"/>
      <c r="F44" s="99">
        <f t="shared" si="4"/>
        <v>0</v>
      </c>
      <c r="G44" s="104"/>
      <c r="H44" s="100">
        <f t="shared" si="1"/>
        <v>0</v>
      </c>
      <c r="I44" s="28"/>
      <c r="J44" s="28"/>
    </row>
    <row r="45" spans="1:10" ht="12.75">
      <c r="A45" s="96"/>
      <c r="B45" s="98"/>
      <c r="C45" s="3"/>
      <c r="D45" s="98"/>
      <c r="E45" s="98"/>
      <c r="F45" s="99">
        <f t="shared" si="4"/>
        <v>0</v>
      </c>
      <c r="G45" s="104"/>
      <c r="H45" s="100">
        <f t="shared" si="1"/>
        <v>0</v>
      </c>
      <c r="I45" s="28"/>
      <c r="J45" s="28"/>
    </row>
    <row r="46" spans="1:10" ht="12.75">
      <c r="A46" s="96"/>
      <c r="B46" s="98"/>
      <c r="C46" s="98"/>
      <c r="D46" s="98"/>
      <c r="E46" s="98"/>
      <c r="F46" s="99">
        <f t="shared" si="4"/>
        <v>0</v>
      </c>
      <c r="G46" s="104"/>
      <c r="H46" s="100">
        <f t="shared" si="1"/>
        <v>0</v>
      </c>
      <c r="I46" s="28"/>
      <c r="J46" s="28"/>
    </row>
    <row r="47" spans="1:10" ht="12.75">
      <c r="A47" s="96"/>
      <c r="B47" s="116"/>
      <c r="C47" s="3"/>
      <c r="D47" s="98"/>
      <c r="E47" s="98"/>
      <c r="F47" s="99">
        <f t="shared" si="4"/>
        <v>0</v>
      </c>
      <c r="G47" s="104"/>
      <c r="H47" s="100">
        <f t="shared" si="1"/>
        <v>0</v>
      </c>
      <c r="I47" s="28"/>
      <c r="J47" s="28"/>
    </row>
    <row r="48" spans="1:10" ht="12.75">
      <c r="A48" s="96"/>
      <c r="B48" s="98"/>
      <c r="C48" s="98"/>
      <c r="D48" s="98"/>
      <c r="E48" s="98"/>
      <c r="F48" s="99">
        <f t="shared" si="4"/>
        <v>0</v>
      </c>
      <c r="G48" s="104"/>
      <c r="H48" s="100">
        <f t="shared" si="1"/>
        <v>0</v>
      </c>
      <c r="I48" s="28"/>
      <c r="J48" s="28"/>
    </row>
    <row r="49" spans="1:10" ht="12.75">
      <c r="A49" s="96"/>
      <c r="B49" s="98"/>
      <c r="C49" s="98"/>
      <c r="D49" s="98"/>
      <c r="E49" s="98"/>
      <c r="F49" s="99">
        <f t="shared" si="4"/>
        <v>0</v>
      </c>
      <c r="G49" s="104"/>
      <c r="H49" s="100">
        <f t="shared" si="1"/>
        <v>0</v>
      </c>
      <c r="I49" s="28"/>
      <c r="J49" s="28"/>
    </row>
    <row r="50" spans="1:10" ht="12.75">
      <c r="A50" s="96"/>
      <c r="B50" s="98"/>
      <c r="C50" s="98"/>
      <c r="D50" s="98"/>
      <c r="E50" s="98"/>
      <c r="F50" s="99">
        <f t="shared" si="4"/>
        <v>0</v>
      </c>
      <c r="G50" s="104"/>
      <c r="H50" s="100">
        <f t="shared" si="1"/>
        <v>0</v>
      </c>
      <c r="I50" s="28"/>
      <c r="J50" s="28"/>
    </row>
    <row r="51" spans="1:10" ht="12.75">
      <c r="A51" s="117"/>
      <c r="B51" s="98"/>
      <c r="C51" s="98"/>
      <c r="D51" s="118"/>
      <c r="E51" s="98"/>
      <c r="F51" s="119"/>
    </row>
    <row r="52" spans="1:10" ht="12.75">
      <c r="A52" s="117"/>
      <c r="B52" s="98"/>
      <c r="C52" s="98"/>
      <c r="D52" s="118"/>
      <c r="E52" s="98"/>
      <c r="F52" s="119"/>
    </row>
    <row r="53" spans="1:10" ht="12.75">
      <c r="A53" s="117"/>
      <c r="B53" s="118"/>
      <c r="C53" s="118"/>
      <c r="D53" s="118"/>
      <c r="E53" s="118"/>
      <c r="F53" s="119"/>
    </row>
    <row r="54" spans="1:10" ht="12.75">
      <c r="A54" s="117"/>
      <c r="B54" s="118"/>
      <c r="C54" s="118"/>
      <c r="D54" s="118"/>
      <c r="E54" s="118"/>
      <c r="F54" s="119"/>
    </row>
    <row r="55" spans="1:10" ht="12.75">
      <c r="A55" s="117"/>
      <c r="B55" s="118"/>
      <c r="C55" s="118"/>
      <c r="D55" s="118"/>
      <c r="E55" s="118"/>
      <c r="F55" s="119"/>
    </row>
    <row r="56" spans="1:10" ht="12.75">
      <c r="A56" s="117"/>
      <c r="B56" s="118"/>
      <c r="C56" s="118"/>
      <c r="D56" s="118"/>
      <c r="E56" s="118"/>
      <c r="F56" s="119"/>
    </row>
    <row r="57" spans="1:10" ht="12.75">
      <c r="A57" s="117"/>
      <c r="B57" s="118"/>
      <c r="C57" s="118"/>
      <c r="D57" s="118"/>
      <c r="E57" s="118"/>
      <c r="F57" s="119"/>
    </row>
    <row r="58" spans="1:10" ht="12.75">
      <c r="A58" s="117"/>
      <c r="B58" s="118"/>
      <c r="C58" s="118"/>
      <c r="D58" s="118"/>
      <c r="E58" s="118"/>
      <c r="F58" s="119"/>
    </row>
    <row r="59" spans="1:10" ht="12.75">
      <c r="A59" s="117"/>
      <c r="B59" s="118"/>
      <c r="C59" s="118"/>
      <c r="D59" s="118"/>
      <c r="E59" s="118"/>
      <c r="F59" s="119"/>
      <c r="G59" s="3"/>
    </row>
    <row r="60" spans="1:10" ht="12.75">
      <c r="A60" s="117"/>
      <c r="B60" s="118"/>
      <c r="C60" s="118"/>
      <c r="D60" s="118"/>
      <c r="E60" s="118"/>
      <c r="F60" s="119"/>
    </row>
    <row r="61" spans="1:10" ht="12.75">
      <c r="A61" s="10"/>
      <c r="B61" s="10"/>
      <c r="C61" s="10"/>
      <c r="D61" s="10"/>
      <c r="E61" s="10"/>
      <c r="F61" s="119"/>
    </row>
    <row r="62" spans="1:10" ht="12.75">
      <c r="A62" s="10"/>
      <c r="B62" s="10"/>
      <c r="C62" s="10"/>
      <c r="D62" s="10"/>
      <c r="E62" s="10"/>
      <c r="F62" s="119"/>
    </row>
    <row r="63" spans="1:10" ht="12.75">
      <c r="A63" s="10"/>
      <c r="B63" s="10"/>
      <c r="C63" s="10"/>
      <c r="D63" s="10"/>
      <c r="E63" s="10"/>
      <c r="F63" s="119"/>
    </row>
    <row r="64" spans="1:10" ht="12.75">
      <c r="A64" s="10"/>
      <c r="B64" s="10"/>
      <c r="C64" s="10"/>
      <c r="D64" s="10"/>
      <c r="E64" s="10"/>
      <c r="F64" s="119"/>
    </row>
    <row r="65" spans="1:6" ht="12.75">
      <c r="A65" s="10"/>
      <c r="B65" s="10"/>
      <c r="C65" s="10"/>
      <c r="D65" s="10"/>
      <c r="E65" s="10"/>
      <c r="F65" s="119"/>
    </row>
    <row r="66" spans="1:6" ht="12.75">
      <c r="A66" s="10"/>
      <c r="B66" s="10"/>
      <c r="C66" s="10"/>
      <c r="D66" s="10"/>
      <c r="E66" s="10"/>
      <c r="F66" s="119"/>
    </row>
    <row r="67" spans="1:6" ht="12.75">
      <c r="A67" s="10"/>
      <c r="B67" s="10"/>
      <c r="C67" s="10"/>
      <c r="D67" s="10"/>
      <c r="E67" s="10"/>
      <c r="F67" s="119"/>
    </row>
    <row r="68" spans="1:6" ht="12.75">
      <c r="A68" s="10"/>
      <c r="B68" s="10"/>
      <c r="C68" s="10"/>
      <c r="D68" s="10"/>
      <c r="E68" s="10"/>
      <c r="F68" s="119"/>
    </row>
    <row r="69" spans="1:6" ht="12.75">
      <c r="A69" s="10"/>
      <c r="B69" s="10"/>
      <c r="C69" s="10"/>
      <c r="D69" s="10"/>
      <c r="E69" s="10"/>
      <c r="F69" s="119"/>
    </row>
    <row r="70" spans="1:6" ht="12.75">
      <c r="A70" s="10"/>
      <c r="B70" s="10"/>
      <c r="C70" s="10"/>
      <c r="D70" s="10"/>
      <c r="E70" s="10"/>
      <c r="F70" s="119"/>
    </row>
    <row r="71" spans="1:6" ht="12.75">
      <c r="A71" s="10"/>
      <c r="B71" s="10"/>
      <c r="C71" s="10"/>
      <c r="D71" s="10"/>
      <c r="E71" s="10"/>
      <c r="F71" s="119"/>
    </row>
    <row r="72" spans="1:6" ht="12.75">
      <c r="A72" s="10"/>
      <c r="B72" s="10"/>
      <c r="C72" s="10"/>
      <c r="D72" s="10"/>
      <c r="E72" s="10"/>
      <c r="F72" s="119"/>
    </row>
    <row r="73" spans="1:6" ht="12.75">
      <c r="A73" s="10"/>
      <c r="B73" s="10"/>
      <c r="C73" s="10"/>
      <c r="D73" s="10"/>
      <c r="E73" s="10"/>
      <c r="F73" s="119"/>
    </row>
    <row r="74" spans="1:6" ht="12.75">
      <c r="A74" s="10"/>
      <c r="B74" s="10"/>
      <c r="C74" s="10"/>
      <c r="D74" s="10"/>
      <c r="E74" s="10"/>
      <c r="F74" s="119"/>
    </row>
    <row r="75" spans="1:6" ht="12.75">
      <c r="A75" s="10"/>
      <c r="B75" s="10"/>
      <c r="C75" s="10"/>
      <c r="D75" s="10"/>
      <c r="E75" s="10"/>
      <c r="F75" s="119"/>
    </row>
    <row r="76" spans="1:6" ht="12.75">
      <c r="A76" s="10"/>
      <c r="B76" s="10"/>
      <c r="C76" s="10"/>
      <c r="D76" s="10"/>
      <c r="E76" s="10"/>
      <c r="F76" s="119"/>
    </row>
    <row r="77" spans="1:6" ht="12.75">
      <c r="A77" s="10"/>
      <c r="B77" s="10"/>
      <c r="C77" s="10"/>
      <c r="D77" s="10"/>
      <c r="E77" s="10"/>
      <c r="F77" s="119"/>
    </row>
    <row r="78" spans="1:6" ht="12.75">
      <c r="A78" s="10"/>
      <c r="B78" s="10"/>
      <c r="C78" s="10"/>
      <c r="D78" s="10"/>
      <c r="E78" s="10"/>
      <c r="F78" s="119"/>
    </row>
    <row r="79" spans="1:6" ht="12.75">
      <c r="A79" s="10"/>
      <c r="B79" s="10"/>
      <c r="C79" s="10"/>
      <c r="D79" s="10"/>
      <c r="E79" s="10"/>
      <c r="F79" s="119"/>
    </row>
    <row r="80" spans="1:6" ht="12.75">
      <c r="A80" s="10"/>
      <c r="B80" s="10"/>
      <c r="C80" s="10"/>
      <c r="D80" s="10"/>
      <c r="E80" s="10"/>
      <c r="F80" s="119"/>
    </row>
    <row r="81" spans="1:6" ht="12.75">
      <c r="A81" s="10"/>
      <c r="B81" s="10"/>
      <c r="C81" s="10"/>
      <c r="D81" s="10"/>
      <c r="E81" s="10"/>
      <c r="F81" s="119"/>
    </row>
    <row r="82" spans="1:6" ht="12.75">
      <c r="A82" s="10"/>
      <c r="B82" s="10"/>
      <c r="C82" s="10"/>
      <c r="D82" s="10"/>
      <c r="E82" s="10"/>
      <c r="F82" s="119"/>
    </row>
    <row r="83" spans="1:6" ht="12.75">
      <c r="A83" s="10"/>
      <c r="B83" s="10"/>
      <c r="C83" s="10"/>
      <c r="D83" s="10"/>
      <c r="E83" s="10"/>
      <c r="F83" s="119"/>
    </row>
    <row r="84" spans="1:6" ht="12.75">
      <c r="A84" s="10"/>
      <c r="B84" s="10"/>
      <c r="C84" s="10"/>
      <c r="D84" s="10"/>
      <c r="E84" s="10"/>
      <c r="F84" s="119"/>
    </row>
    <row r="85" spans="1:6" ht="12.75">
      <c r="A85" s="10"/>
      <c r="B85" s="10"/>
      <c r="C85" s="10"/>
      <c r="D85" s="10"/>
      <c r="E85" s="10"/>
      <c r="F85" s="119"/>
    </row>
    <row r="86" spans="1:6" ht="12.75">
      <c r="A86" s="10"/>
      <c r="B86" s="10"/>
      <c r="C86" s="10"/>
      <c r="D86" s="10"/>
      <c r="E86" s="10"/>
      <c r="F86" s="119"/>
    </row>
    <row r="87" spans="1:6" ht="12.75">
      <c r="A87" s="10"/>
      <c r="B87" s="10"/>
      <c r="C87" s="10"/>
      <c r="D87" s="10"/>
      <c r="E87" s="10"/>
      <c r="F87" s="119"/>
    </row>
    <row r="88" spans="1:6" ht="12.75">
      <c r="A88" s="10"/>
      <c r="B88" s="10"/>
      <c r="C88" s="10"/>
      <c r="D88" s="10"/>
      <c r="E88" s="10"/>
      <c r="F88" s="119"/>
    </row>
    <row r="89" spans="1:6" ht="12.75">
      <c r="A89" s="10"/>
      <c r="B89" s="10"/>
      <c r="C89" s="10"/>
      <c r="D89" s="10"/>
      <c r="E89" s="10"/>
      <c r="F89" s="119"/>
    </row>
    <row r="90" spans="1:6" ht="12.75">
      <c r="A90" s="10"/>
      <c r="B90" s="10"/>
      <c r="C90" s="10"/>
      <c r="D90" s="10"/>
      <c r="E90" s="10"/>
      <c r="F90" s="119"/>
    </row>
    <row r="91" spans="1:6" ht="12.75">
      <c r="A91" s="10"/>
      <c r="B91" s="10"/>
      <c r="C91" s="10"/>
      <c r="D91" s="10"/>
      <c r="E91" s="10"/>
      <c r="F91" s="119"/>
    </row>
    <row r="92" spans="1:6" ht="12.75">
      <c r="A92" s="10"/>
      <c r="B92" s="10"/>
      <c r="C92" s="10"/>
      <c r="D92" s="10"/>
      <c r="E92" s="10"/>
      <c r="F92" s="119"/>
    </row>
    <row r="93" spans="1:6" ht="12.75">
      <c r="A93" s="10"/>
      <c r="B93" s="10"/>
      <c r="C93" s="10"/>
      <c r="D93" s="10"/>
      <c r="E93" s="10"/>
      <c r="F93" s="119"/>
    </row>
    <row r="94" spans="1:6" ht="12.75">
      <c r="A94" s="10"/>
      <c r="B94" s="10"/>
      <c r="C94" s="10"/>
      <c r="D94" s="10"/>
      <c r="E94" s="10"/>
      <c r="F94" s="119"/>
    </row>
    <row r="95" spans="1:6" ht="12.75">
      <c r="A95" s="10"/>
      <c r="B95" s="10"/>
      <c r="C95" s="10"/>
      <c r="D95" s="10"/>
      <c r="E95" s="10"/>
      <c r="F95" s="119"/>
    </row>
    <row r="96" spans="1:6" ht="12.75">
      <c r="A96" s="10"/>
      <c r="B96" s="10"/>
      <c r="C96" s="10"/>
      <c r="D96" s="10"/>
      <c r="E96" s="10"/>
      <c r="F96" s="119"/>
    </row>
    <row r="97" spans="1:6" ht="12.75">
      <c r="A97" s="10"/>
      <c r="B97" s="10"/>
      <c r="C97" s="10"/>
      <c r="D97" s="10"/>
      <c r="E97" s="10"/>
      <c r="F97" s="119"/>
    </row>
    <row r="98" spans="1:6" ht="12.75">
      <c r="A98" s="10"/>
      <c r="B98" s="10"/>
      <c r="C98" s="10"/>
      <c r="D98" s="10"/>
      <c r="E98" s="10"/>
      <c r="F98" s="119"/>
    </row>
    <row r="99" spans="1:6" ht="12.75">
      <c r="A99" s="10"/>
      <c r="B99" s="10"/>
      <c r="C99" s="10"/>
      <c r="D99" s="10"/>
      <c r="E99" s="10"/>
      <c r="F99" s="119"/>
    </row>
    <row r="100" spans="1:6" ht="12.75">
      <c r="A100" s="10"/>
      <c r="B100" s="10"/>
      <c r="C100" s="10"/>
      <c r="D100" s="10"/>
      <c r="E100" s="10"/>
      <c r="F100" s="119"/>
    </row>
    <row r="101" spans="1:6" ht="12.75">
      <c r="A101" s="10"/>
      <c r="B101" s="10"/>
      <c r="C101" s="10"/>
      <c r="D101" s="10"/>
      <c r="E101" s="10"/>
      <c r="F101" s="119"/>
    </row>
    <row r="102" spans="1:6" ht="12.75">
      <c r="A102" s="10"/>
      <c r="B102" s="10"/>
      <c r="C102" s="10"/>
      <c r="D102" s="10"/>
      <c r="E102" s="10"/>
      <c r="F102" s="119"/>
    </row>
    <row r="103" spans="1:6" ht="12.75">
      <c r="A103" s="10"/>
      <c r="B103" s="10"/>
      <c r="C103" s="10"/>
      <c r="D103" s="10"/>
      <c r="E103" s="10"/>
      <c r="F103" s="119"/>
    </row>
    <row r="104" spans="1:6" ht="12.75">
      <c r="A104" s="10"/>
      <c r="B104" s="10"/>
      <c r="C104" s="10"/>
      <c r="D104" s="10"/>
      <c r="E104" s="10"/>
      <c r="F104" s="119"/>
    </row>
    <row r="105" spans="1:6" ht="12.75">
      <c r="A105" s="10"/>
      <c r="B105" s="10"/>
      <c r="C105" s="10"/>
      <c r="D105" s="10"/>
      <c r="E105" s="10"/>
      <c r="F105" s="119"/>
    </row>
    <row r="106" spans="1:6" ht="12.75">
      <c r="A106" s="10"/>
      <c r="B106" s="10"/>
      <c r="C106" s="10"/>
      <c r="D106" s="10"/>
      <c r="E106" s="10"/>
      <c r="F106" s="119"/>
    </row>
    <row r="107" spans="1:6" ht="12.75">
      <c r="A107" s="10"/>
      <c r="B107" s="10"/>
      <c r="C107" s="10"/>
      <c r="D107" s="10"/>
      <c r="E107" s="10"/>
      <c r="F107" s="119"/>
    </row>
    <row r="108" spans="1:6" ht="12.75">
      <c r="A108" s="10"/>
      <c r="B108" s="10"/>
      <c r="C108" s="10"/>
      <c r="D108" s="10"/>
      <c r="E108" s="10"/>
      <c r="F108" s="119"/>
    </row>
    <row r="109" spans="1:6" ht="12.75">
      <c r="A109" s="10"/>
      <c r="B109" s="10"/>
      <c r="C109" s="10"/>
      <c r="D109" s="10"/>
      <c r="E109" s="10"/>
      <c r="F109" s="119"/>
    </row>
    <row r="110" spans="1:6" ht="12.75">
      <c r="A110" s="10"/>
      <c r="B110" s="10"/>
      <c r="C110" s="10"/>
      <c r="D110" s="10"/>
      <c r="E110" s="10"/>
      <c r="F110" s="119"/>
    </row>
    <row r="111" spans="1:6" ht="12.75">
      <c r="A111" s="10"/>
      <c r="B111" s="10"/>
      <c r="C111" s="10"/>
      <c r="D111" s="10"/>
      <c r="E111" s="10"/>
      <c r="F111" s="119"/>
    </row>
    <row r="112" spans="1:6" ht="12.75">
      <c r="A112" s="10"/>
      <c r="B112" s="10"/>
      <c r="C112" s="10"/>
      <c r="D112" s="10"/>
      <c r="E112" s="10"/>
      <c r="F112" s="119"/>
    </row>
    <row r="113" spans="1:6" ht="12.75">
      <c r="A113" s="10"/>
      <c r="B113" s="10"/>
      <c r="C113" s="10"/>
      <c r="D113" s="10"/>
      <c r="E113" s="10"/>
      <c r="F113" s="119"/>
    </row>
    <row r="114" spans="1:6" ht="12.75">
      <c r="A114" s="10"/>
      <c r="B114" s="10"/>
      <c r="C114" s="10"/>
      <c r="D114" s="10"/>
      <c r="E114" s="10"/>
      <c r="F114" s="119"/>
    </row>
    <row r="115" spans="1:6" ht="12.75">
      <c r="A115" s="10"/>
      <c r="B115" s="10"/>
      <c r="C115" s="10"/>
      <c r="D115" s="10"/>
      <c r="E115" s="10"/>
      <c r="F115" s="119"/>
    </row>
    <row r="116" spans="1:6" ht="12.75">
      <c r="A116" s="10"/>
      <c r="B116" s="10"/>
      <c r="C116" s="10"/>
      <c r="D116" s="10"/>
      <c r="E116" s="10"/>
      <c r="F116" s="119"/>
    </row>
    <row r="117" spans="1:6" ht="12.75">
      <c r="A117" s="10"/>
      <c r="B117" s="10"/>
      <c r="C117" s="10"/>
      <c r="D117" s="10"/>
      <c r="E117" s="10"/>
      <c r="F117" s="119"/>
    </row>
    <row r="118" spans="1:6" ht="12.75">
      <c r="A118" s="10"/>
      <c r="B118" s="10"/>
      <c r="C118" s="10"/>
      <c r="D118" s="10"/>
      <c r="E118" s="10"/>
      <c r="F118" s="119"/>
    </row>
    <row r="119" spans="1:6" ht="12.75">
      <c r="A119" s="10"/>
      <c r="B119" s="10"/>
      <c r="C119" s="10"/>
      <c r="D119" s="10"/>
      <c r="E119" s="10"/>
      <c r="F119" s="119"/>
    </row>
    <row r="120" spans="1:6" ht="12.75">
      <c r="A120" s="10"/>
      <c r="B120" s="10"/>
      <c r="C120" s="10"/>
      <c r="D120" s="10"/>
      <c r="E120" s="10"/>
      <c r="F120" s="119"/>
    </row>
    <row r="121" spans="1:6" ht="12.75">
      <c r="A121" s="10"/>
      <c r="B121" s="10"/>
      <c r="C121" s="10"/>
      <c r="D121" s="10"/>
      <c r="E121" s="10"/>
      <c r="F121" s="119"/>
    </row>
    <row r="122" spans="1:6" ht="12.75">
      <c r="A122" s="10"/>
      <c r="B122" s="10"/>
      <c r="C122" s="10"/>
      <c r="D122" s="10"/>
      <c r="E122" s="10"/>
      <c r="F122" s="119"/>
    </row>
    <row r="123" spans="1:6" ht="12.75">
      <c r="A123" s="10"/>
      <c r="B123" s="10"/>
      <c r="C123" s="10"/>
      <c r="D123" s="10"/>
      <c r="E123" s="10"/>
      <c r="F123" s="119"/>
    </row>
    <row r="124" spans="1:6" ht="12.75">
      <c r="A124" s="10"/>
      <c r="B124" s="10"/>
      <c r="C124" s="10"/>
      <c r="D124" s="10"/>
      <c r="E124" s="10"/>
      <c r="F124" s="119"/>
    </row>
    <row r="125" spans="1:6" ht="12.75">
      <c r="A125" s="10"/>
      <c r="B125" s="10"/>
      <c r="C125" s="10"/>
      <c r="D125" s="10"/>
      <c r="E125" s="10"/>
      <c r="F125" s="119"/>
    </row>
    <row r="126" spans="1:6" ht="12.75">
      <c r="A126" s="10"/>
      <c r="B126" s="10"/>
      <c r="C126" s="10"/>
      <c r="D126" s="10"/>
      <c r="E126" s="10"/>
      <c r="F126" s="119"/>
    </row>
    <row r="127" spans="1:6" ht="12.75">
      <c r="A127" s="10"/>
      <c r="B127" s="10"/>
      <c r="C127" s="10"/>
      <c r="D127" s="10"/>
      <c r="E127" s="10"/>
      <c r="F127" s="119"/>
    </row>
    <row r="128" spans="1:6" ht="12.75">
      <c r="A128" s="10"/>
      <c r="B128" s="10"/>
      <c r="C128" s="10"/>
      <c r="D128" s="10"/>
      <c r="E128" s="10"/>
      <c r="F128" s="119"/>
    </row>
    <row r="129" spans="1:6" ht="12.75">
      <c r="A129" s="10"/>
      <c r="B129" s="10"/>
      <c r="C129" s="10"/>
      <c r="D129" s="10"/>
      <c r="E129" s="10"/>
      <c r="F129" s="119"/>
    </row>
    <row r="130" spans="1:6" ht="12.75">
      <c r="A130" s="10"/>
      <c r="B130" s="10"/>
      <c r="C130" s="10"/>
      <c r="D130" s="10"/>
      <c r="E130" s="10"/>
      <c r="F130" s="119"/>
    </row>
    <row r="131" spans="1:6" ht="12.75">
      <c r="A131" s="10"/>
      <c r="B131" s="10"/>
      <c r="C131" s="10"/>
      <c r="D131" s="10"/>
      <c r="E131" s="10"/>
      <c r="F131" s="119"/>
    </row>
    <row r="132" spans="1:6" ht="12.75">
      <c r="A132" s="10"/>
      <c r="B132" s="10"/>
      <c r="C132" s="10"/>
      <c r="D132" s="10"/>
      <c r="E132" s="10"/>
      <c r="F132" s="119"/>
    </row>
    <row r="133" spans="1:6" ht="12.75">
      <c r="A133" s="10"/>
      <c r="B133" s="10"/>
      <c r="C133" s="10"/>
      <c r="D133" s="10"/>
      <c r="E133" s="10"/>
      <c r="F133" s="119"/>
    </row>
    <row r="134" spans="1:6" ht="12.75">
      <c r="A134" s="10"/>
      <c r="B134" s="10"/>
      <c r="C134" s="10"/>
      <c r="D134" s="10"/>
      <c r="E134" s="10"/>
      <c r="F134" s="119"/>
    </row>
    <row r="135" spans="1:6" ht="12.75">
      <c r="A135" s="10"/>
      <c r="B135" s="10"/>
      <c r="C135" s="10"/>
      <c r="D135" s="10"/>
      <c r="E135" s="10"/>
      <c r="F135" s="119"/>
    </row>
    <row r="136" spans="1:6" ht="12.75">
      <c r="A136" s="10"/>
      <c r="B136" s="10"/>
      <c r="C136" s="10"/>
      <c r="D136" s="10"/>
      <c r="E136" s="10"/>
      <c r="F136" s="119"/>
    </row>
    <row r="137" spans="1:6" ht="12.75">
      <c r="A137" s="10"/>
      <c r="B137" s="10"/>
      <c r="C137" s="10"/>
      <c r="D137" s="10"/>
      <c r="E137" s="10"/>
      <c r="F137" s="119"/>
    </row>
    <row r="138" spans="1:6" ht="12.75">
      <c r="A138" s="10"/>
      <c r="B138" s="10"/>
      <c r="C138" s="10"/>
      <c r="D138" s="10"/>
      <c r="E138" s="10"/>
      <c r="F138" s="119"/>
    </row>
    <row r="139" spans="1:6" ht="12.75">
      <c r="A139" s="10"/>
      <c r="B139" s="10"/>
      <c r="C139" s="10"/>
      <c r="D139" s="10"/>
      <c r="E139" s="10"/>
      <c r="F139" s="119"/>
    </row>
    <row r="140" spans="1:6" ht="12.75">
      <c r="A140" s="10"/>
      <c r="B140" s="10"/>
      <c r="C140" s="10"/>
      <c r="D140" s="10"/>
      <c r="E140" s="10"/>
      <c r="F140" s="119"/>
    </row>
    <row r="141" spans="1:6" ht="12.75">
      <c r="A141" s="10"/>
      <c r="B141" s="10"/>
      <c r="C141" s="10"/>
      <c r="D141" s="10"/>
      <c r="E141" s="10"/>
      <c r="F141" s="119"/>
    </row>
    <row r="142" spans="1:6" ht="12.75">
      <c r="A142" s="10"/>
      <c r="B142" s="10"/>
      <c r="C142" s="10"/>
      <c r="D142" s="10"/>
      <c r="E142" s="10"/>
      <c r="F142" s="119"/>
    </row>
    <row r="143" spans="1:6" ht="12.75">
      <c r="A143" s="10"/>
      <c r="B143" s="10"/>
      <c r="C143" s="10"/>
      <c r="D143" s="10"/>
      <c r="E143" s="10"/>
      <c r="F143" s="119"/>
    </row>
    <row r="144" spans="1:6" ht="12.75">
      <c r="A144" s="10"/>
      <c r="B144" s="10"/>
      <c r="C144" s="10"/>
      <c r="D144" s="10"/>
      <c r="E144" s="10"/>
      <c r="F144" s="119"/>
    </row>
    <row r="145" spans="1:6" ht="12.75">
      <c r="A145" s="10"/>
      <c r="B145" s="10"/>
      <c r="C145" s="10"/>
      <c r="D145" s="10"/>
      <c r="E145" s="10"/>
      <c r="F145" s="119"/>
    </row>
    <row r="146" spans="1:6" ht="12.75">
      <c r="A146" s="10"/>
      <c r="B146" s="10"/>
      <c r="C146" s="10"/>
      <c r="D146" s="10"/>
      <c r="E146" s="10"/>
      <c r="F146" s="119"/>
    </row>
    <row r="147" spans="1:6" ht="12.75">
      <c r="A147" s="10"/>
      <c r="B147" s="10"/>
      <c r="C147" s="10"/>
      <c r="D147" s="10"/>
      <c r="E147" s="10"/>
      <c r="F147" s="119"/>
    </row>
    <row r="148" spans="1:6" ht="12.75">
      <c r="A148" s="10"/>
      <c r="B148" s="10"/>
      <c r="C148" s="10"/>
      <c r="D148" s="10"/>
      <c r="E148" s="10"/>
      <c r="F148" s="119"/>
    </row>
    <row r="149" spans="1:6" ht="12.75">
      <c r="A149" s="10"/>
      <c r="B149" s="10"/>
      <c r="C149" s="10"/>
      <c r="D149" s="10"/>
      <c r="E149" s="10"/>
      <c r="F149" s="119"/>
    </row>
    <row r="150" spans="1:6" ht="12.75">
      <c r="A150" s="10"/>
      <c r="B150" s="10"/>
      <c r="C150" s="10"/>
      <c r="D150" s="10"/>
      <c r="E150" s="10"/>
      <c r="F150" s="119"/>
    </row>
    <row r="151" spans="1:6" ht="12.75">
      <c r="A151" s="10"/>
      <c r="B151" s="10"/>
      <c r="C151" s="10"/>
      <c r="D151" s="10"/>
      <c r="E151" s="10"/>
      <c r="F151" s="119"/>
    </row>
    <row r="152" spans="1:6" ht="12.75">
      <c r="A152" s="10"/>
      <c r="B152" s="10"/>
      <c r="C152" s="10"/>
      <c r="D152" s="10"/>
      <c r="E152" s="10"/>
      <c r="F152" s="119"/>
    </row>
    <row r="153" spans="1:6" ht="12.75">
      <c r="A153" s="10"/>
      <c r="B153" s="10"/>
      <c r="C153" s="10"/>
      <c r="D153" s="10"/>
      <c r="E153" s="10"/>
      <c r="F153" s="119"/>
    </row>
    <row r="154" spans="1:6" ht="12.75">
      <c r="A154" s="10"/>
      <c r="B154" s="10"/>
      <c r="C154" s="10"/>
      <c r="D154" s="10"/>
      <c r="E154" s="10"/>
      <c r="F154" s="119"/>
    </row>
    <row r="155" spans="1:6" ht="12.75">
      <c r="A155" s="10"/>
      <c r="B155" s="10"/>
      <c r="C155" s="10"/>
      <c r="D155" s="10"/>
      <c r="E155" s="10"/>
      <c r="F155" s="119"/>
    </row>
    <row r="156" spans="1:6" ht="12.75">
      <c r="A156" s="10"/>
      <c r="B156" s="10"/>
      <c r="C156" s="10"/>
      <c r="D156" s="10"/>
      <c r="E156" s="10"/>
      <c r="F156" s="119"/>
    </row>
    <row r="157" spans="1:6" ht="12.75">
      <c r="A157" s="10"/>
      <c r="B157" s="10"/>
      <c r="C157" s="10"/>
      <c r="D157" s="10"/>
      <c r="E157" s="10"/>
      <c r="F157" s="119"/>
    </row>
    <row r="158" spans="1:6" ht="12.75">
      <c r="A158" s="10"/>
      <c r="B158" s="10"/>
      <c r="C158" s="10"/>
      <c r="D158" s="10"/>
      <c r="E158" s="10"/>
      <c r="F158" s="119"/>
    </row>
    <row r="159" spans="1:6" ht="12.75">
      <c r="A159" s="10"/>
      <c r="B159" s="10"/>
      <c r="C159" s="10"/>
      <c r="D159" s="10"/>
      <c r="E159" s="10"/>
      <c r="F159" s="119"/>
    </row>
    <row r="160" spans="1:6" ht="12.75">
      <c r="A160" s="10"/>
      <c r="B160" s="10"/>
      <c r="C160" s="10"/>
      <c r="D160" s="10"/>
      <c r="E160" s="10"/>
      <c r="F160" s="119"/>
    </row>
    <row r="161" spans="1:6" ht="12.75">
      <c r="A161" s="10"/>
      <c r="B161" s="10"/>
      <c r="C161" s="10"/>
      <c r="D161" s="10"/>
      <c r="E161" s="10"/>
      <c r="F161" s="119"/>
    </row>
    <row r="162" spans="1:6" ht="12.75">
      <c r="A162" s="10"/>
      <c r="B162" s="10"/>
      <c r="C162" s="10"/>
      <c r="D162" s="10"/>
      <c r="E162" s="10"/>
      <c r="F162" s="119"/>
    </row>
    <row r="163" spans="1:6" ht="12.75">
      <c r="A163" s="10"/>
      <c r="B163" s="10"/>
      <c r="C163" s="10"/>
      <c r="D163" s="10"/>
      <c r="E163" s="10"/>
      <c r="F163" s="119"/>
    </row>
    <row r="164" spans="1:6" ht="12.75">
      <c r="A164" s="10"/>
      <c r="B164" s="10"/>
      <c r="C164" s="10"/>
      <c r="D164" s="10"/>
      <c r="E164" s="10"/>
      <c r="F164" s="119"/>
    </row>
    <row r="165" spans="1:6" ht="12.75">
      <c r="A165" s="10"/>
      <c r="B165" s="10"/>
      <c r="C165" s="10"/>
      <c r="D165" s="10"/>
      <c r="E165" s="10"/>
      <c r="F165" s="119"/>
    </row>
    <row r="166" spans="1:6" ht="12.75">
      <c r="A166" s="10"/>
      <c r="B166" s="10"/>
      <c r="C166" s="10"/>
      <c r="D166" s="10"/>
      <c r="E166" s="10"/>
      <c r="F166" s="119"/>
    </row>
    <row r="167" spans="1:6" ht="12.75">
      <c r="A167" s="10"/>
      <c r="B167" s="10"/>
      <c r="C167" s="10"/>
      <c r="D167" s="10"/>
      <c r="E167" s="10"/>
      <c r="F167" s="119"/>
    </row>
    <row r="168" spans="1:6" ht="12.75">
      <c r="A168" s="10"/>
      <c r="B168" s="10"/>
      <c r="C168" s="10"/>
      <c r="D168" s="10"/>
      <c r="E168" s="10"/>
      <c r="F168" s="119"/>
    </row>
    <row r="169" spans="1:6" ht="12.75">
      <c r="A169" s="10"/>
      <c r="B169" s="10"/>
      <c r="C169" s="10"/>
      <c r="D169" s="10"/>
      <c r="E169" s="10"/>
      <c r="F169" s="119"/>
    </row>
    <row r="170" spans="1:6" ht="12.75">
      <c r="A170" s="10"/>
      <c r="B170" s="10"/>
      <c r="C170" s="10"/>
      <c r="D170" s="10"/>
      <c r="E170" s="10"/>
      <c r="F170" s="119"/>
    </row>
    <row r="171" spans="1:6" ht="12.75">
      <c r="A171" s="10"/>
      <c r="B171" s="10"/>
      <c r="C171" s="10"/>
      <c r="D171" s="10"/>
      <c r="E171" s="10"/>
      <c r="F171" s="119"/>
    </row>
    <row r="172" spans="1:6" ht="12.75">
      <c r="A172" s="10"/>
      <c r="B172" s="10"/>
      <c r="C172" s="10"/>
      <c r="D172" s="10"/>
      <c r="E172" s="10"/>
      <c r="F172" s="119"/>
    </row>
    <row r="173" spans="1:6" ht="12.75">
      <c r="A173" s="10"/>
      <c r="B173" s="10"/>
      <c r="C173" s="10"/>
      <c r="D173" s="10"/>
      <c r="E173" s="10"/>
      <c r="F173" s="119"/>
    </row>
    <row r="174" spans="1:6" ht="12.75">
      <c r="A174" s="10"/>
      <c r="B174" s="10"/>
      <c r="C174" s="10"/>
      <c r="D174" s="10"/>
      <c r="E174" s="10"/>
      <c r="F174" s="119"/>
    </row>
    <row r="175" spans="1:6" ht="12.75">
      <c r="A175" s="10"/>
      <c r="B175" s="10"/>
      <c r="C175" s="10"/>
      <c r="D175" s="10"/>
      <c r="E175" s="10"/>
      <c r="F175" s="119"/>
    </row>
    <row r="176" spans="1:6" ht="12.75">
      <c r="A176" s="10"/>
      <c r="B176" s="10"/>
      <c r="C176" s="10"/>
      <c r="D176" s="10"/>
      <c r="E176" s="10"/>
      <c r="F176" s="119"/>
    </row>
    <row r="177" spans="1:6" ht="12.75">
      <c r="A177" s="10"/>
      <c r="B177" s="10"/>
      <c r="C177" s="10"/>
      <c r="D177" s="10"/>
      <c r="E177" s="10"/>
      <c r="F177" s="119"/>
    </row>
    <row r="178" spans="1:6" ht="12.75">
      <c r="A178" s="10"/>
      <c r="B178" s="10"/>
      <c r="C178" s="10"/>
      <c r="D178" s="10"/>
      <c r="E178" s="10"/>
      <c r="F178" s="119"/>
    </row>
    <row r="179" spans="1:6" ht="12.75">
      <c r="A179" s="10"/>
      <c r="B179" s="10"/>
      <c r="C179" s="10"/>
      <c r="D179" s="10"/>
      <c r="E179" s="10"/>
      <c r="F179" s="119"/>
    </row>
    <row r="180" spans="1:6" ht="12.75">
      <c r="A180" s="10"/>
      <c r="B180" s="10"/>
      <c r="C180" s="10"/>
      <c r="D180" s="10"/>
      <c r="E180" s="10"/>
      <c r="F180" s="119"/>
    </row>
    <row r="181" spans="1:6" ht="12.75">
      <c r="A181" s="10"/>
      <c r="B181" s="10"/>
      <c r="C181" s="10"/>
      <c r="D181" s="10"/>
      <c r="E181" s="10"/>
      <c r="F181" s="119"/>
    </row>
    <row r="182" spans="1:6" ht="12.75">
      <c r="A182" s="10"/>
      <c r="B182" s="10"/>
      <c r="C182" s="10"/>
      <c r="D182" s="10"/>
      <c r="E182" s="10"/>
      <c r="F182" s="119"/>
    </row>
    <row r="183" spans="1:6" ht="12.75">
      <c r="A183" s="10"/>
      <c r="B183" s="10"/>
      <c r="C183" s="10"/>
      <c r="D183" s="10"/>
      <c r="E183" s="10"/>
      <c r="F183" s="119"/>
    </row>
    <row r="184" spans="1:6" ht="12.75">
      <c r="A184" s="10"/>
      <c r="B184" s="10"/>
      <c r="C184" s="10"/>
      <c r="D184" s="10"/>
      <c r="E184" s="10"/>
      <c r="F184" s="119"/>
    </row>
    <row r="185" spans="1:6" ht="12.75">
      <c r="A185" s="10"/>
      <c r="B185" s="10"/>
      <c r="C185" s="10"/>
      <c r="D185" s="10"/>
      <c r="E185" s="10"/>
      <c r="F185" s="119"/>
    </row>
    <row r="186" spans="1:6" ht="12.75">
      <c r="A186" s="10"/>
      <c r="B186" s="10"/>
      <c r="C186" s="10"/>
      <c r="D186" s="10"/>
      <c r="E186" s="10"/>
      <c r="F186" s="119"/>
    </row>
    <row r="187" spans="1:6" ht="12.75">
      <c r="A187" s="10"/>
      <c r="B187" s="10"/>
      <c r="C187" s="10"/>
      <c r="D187" s="10"/>
      <c r="E187" s="10"/>
      <c r="F187" s="119"/>
    </row>
    <row r="188" spans="1:6" ht="12.75">
      <c r="A188" s="10"/>
      <c r="B188" s="10"/>
      <c r="C188" s="10"/>
      <c r="D188" s="10"/>
      <c r="E188" s="10"/>
      <c r="F188" s="119"/>
    </row>
    <row r="189" spans="1:6" ht="12.75">
      <c r="A189" s="10"/>
      <c r="B189" s="10"/>
      <c r="C189" s="10"/>
      <c r="D189" s="10"/>
      <c r="E189" s="10"/>
      <c r="F189" s="119"/>
    </row>
    <row r="190" spans="1:6" ht="12.75">
      <c r="A190" s="10"/>
      <c r="B190" s="10"/>
      <c r="C190" s="10"/>
      <c r="D190" s="10"/>
      <c r="E190" s="10"/>
      <c r="F190" s="119"/>
    </row>
    <row r="191" spans="1:6" ht="12.75">
      <c r="A191" s="10"/>
      <c r="B191" s="10"/>
      <c r="C191" s="10"/>
      <c r="D191" s="10"/>
      <c r="E191" s="10"/>
      <c r="F191" s="119"/>
    </row>
    <row r="192" spans="1:6" ht="12.75">
      <c r="A192" s="10"/>
      <c r="B192" s="10"/>
      <c r="C192" s="10"/>
      <c r="D192" s="10"/>
      <c r="E192" s="10"/>
      <c r="F192" s="119"/>
    </row>
    <row r="193" spans="1:6" ht="12.75">
      <c r="A193" s="10"/>
      <c r="B193" s="10"/>
      <c r="C193" s="10"/>
      <c r="D193" s="10"/>
      <c r="E193" s="10"/>
      <c r="F193" s="119"/>
    </row>
    <row r="194" spans="1:6" ht="12.75">
      <c r="A194" s="10"/>
      <c r="B194" s="10"/>
      <c r="C194" s="10"/>
      <c r="D194" s="10"/>
      <c r="E194" s="10"/>
      <c r="F194" s="119"/>
    </row>
    <row r="195" spans="1:6" ht="12.75">
      <c r="A195" s="10"/>
      <c r="B195" s="10"/>
      <c r="C195" s="10"/>
      <c r="D195" s="10"/>
      <c r="E195" s="10"/>
      <c r="F195" s="119"/>
    </row>
    <row r="196" spans="1:6" ht="12.75">
      <c r="A196" s="10"/>
      <c r="B196" s="10"/>
      <c r="C196" s="10"/>
      <c r="D196" s="10"/>
      <c r="E196" s="10"/>
      <c r="F196" s="119"/>
    </row>
    <row r="197" spans="1:6" ht="12.75">
      <c r="A197" s="10"/>
      <c r="B197" s="10"/>
      <c r="C197" s="10"/>
      <c r="D197" s="10"/>
      <c r="E197" s="10"/>
      <c r="F197" s="119"/>
    </row>
    <row r="198" spans="1:6" ht="12.75">
      <c r="A198" s="10"/>
      <c r="B198" s="10"/>
      <c r="C198" s="10"/>
      <c r="D198" s="10"/>
      <c r="E198" s="10"/>
      <c r="F198" s="119"/>
    </row>
    <row r="199" spans="1:6" ht="12.75">
      <c r="A199" s="10"/>
      <c r="B199" s="10"/>
      <c r="C199" s="10"/>
      <c r="D199" s="10"/>
      <c r="E199" s="10"/>
      <c r="F199" s="119"/>
    </row>
    <row r="200" spans="1:6" ht="12.75">
      <c r="A200" s="10"/>
      <c r="B200" s="10"/>
      <c r="C200" s="10"/>
      <c r="D200" s="10"/>
      <c r="E200" s="10"/>
      <c r="F200" s="119"/>
    </row>
    <row r="201" spans="1:6" ht="12.75">
      <c r="A201" s="10"/>
      <c r="B201" s="10"/>
      <c r="C201" s="10"/>
      <c r="D201" s="10"/>
      <c r="E201" s="10"/>
      <c r="F201" s="119"/>
    </row>
    <row r="202" spans="1:6" ht="12.75">
      <c r="A202" s="10"/>
      <c r="B202" s="10"/>
      <c r="C202" s="10"/>
      <c r="D202" s="10"/>
      <c r="E202" s="10"/>
      <c r="F202" s="119"/>
    </row>
    <row r="203" spans="1:6" ht="12.75">
      <c r="A203" s="10"/>
      <c r="B203" s="10"/>
      <c r="C203" s="10"/>
      <c r="D203" s="10"/>
      <c r="E203" s="10"/>
      <c r="F203" s="119"/>
    </row>
    <row r="204" spans="1:6" ht="12.75">
      <c r="A204" s="10"/>
      <c r="B204" s="10"/>
      <c r="C204" s="10"/>
      <c r="D204" s="10"/>
      <c r="E204" s="10"/>
      <c r="F204" s="119"/>
    </row>
    <row r="205" spans="1:6" ht="12.75">
      <c r="A205" s="10"/>
      <c r="B205" s="10"/>
      <c r="C205" s="10"/>
      <c r="D205" s="10"/>
      <c r="E205" s="10"/>
      <c r="F205" s="119"/>
    </row>
    <row r="206" spans="1:6" ht="12.75">
      <c r="A206" s="10"/>
      <c r="B206" s="10"/>
      <c r="C206" s="10"/>
      <c r="D206" s="10"/>
      <c r="E206" s="10"/>
      <c r="F206" s="119"/>
    </row>
    <row r="207" spans="1:6" ht="12.75">
      <c r="A207" s="10"/>
      <c r="B207" s="10"/>
      <c r="C207" s="10"/>
      <c r="D207" s="10"/>
      <c r="E207" s="10"/>
      <c r="F207" s="119"/>
    </row>
    <row r="208" spans="1:6" ht="12.75">
      <c r="A208" s="10"/>
      <c r="B208" s="10"/>
      <c r="C208" s="10"/>
      <c r="D208" s="10"/>
      <c r="E208" s="10"/>
      <c r="F208" s="119"/>
    </row>
    <row r="209" spans="1:6" ht="12.75">
      <c r="A209" s="10"/>
      <c r="B209" s="10"/>
      <c r="C209" s="10"/>
      <c r="D209" s="10"/>
      <c r="E209" s="10"/>
      <c r="F209" s="119"/>
    </row>
    <row r="210" spans="1:6" ht="12.75">
      <c r="A210" s="10"/>
      <c r="B210" s="10"/>
      <c r="C210" s="10"/>
      <c r="D210" s="10"/>
      <c r="E210" s="10"/>
      <c r="F210" s="119"/>
    </row>
    <row r="211" spans="1:6" ht="12.75">
      <c r="A211" s="10"/>
      <c r="B211" s="10"/>
      <c r="C211" s="10"/>
      <c r="D211" s="10"/>
      <c r="E211" s="10"/>
      <c r="F211" s="119"/>
    </row>
    <row r="212" spans="1:6" ht="12.75">
      <c r="A212" s="10"/>
      <c r="B212" s="10"/>
      <c r="C212" s="10"/>
      <c r="D212" s="10"/>
      <c r="E212" s="10"/>
      <c r="F212" s="119"/>
    </row>
    <row r="213" spans="1:6" ht="12.75">
      <c r="A213" s="10"/>
      <c r="B213" s="10"/>
      <c r="C213" s="10"/>
      <c r="D213" s="10"/>
      <c r="E213" s="10"/>
      <c r="F213" s="119"/>
    </row>
    <row r="214" spans="1:6" ht="12.75">
      <c r="A214" s="10"/>
      <c r="B214" s="10"/>
      <c r="C214" s="10"/>
      <c r="D214" s="10"/>
      <c r="E214" s="10"/>
      <c r="F214" s="119"/>
    </row>
    <row r="215" spans="1:6" ht="12.75">
      <c r="A215" s="10"/>
      <c r="B215" s="10"/>
      <c r="C215" s="10"/>
      <c r="D215" s="10"/>
      <c r="E215" s="10"/>
      <c r="F215" s="119"/>
    </row>
    <row r="216" spans="1:6" ht="12.75">
      <c r="A216" s="10"/>
      <c r="B216" s="10"/>
      <c r="C216" s="10"/>
      <c r="D216" s="10"/>
      <c r="E216" s="10"/>
      <c r="F216" s="119"/>
    </row>
    <row r="217" spans="1:6" ht="12.75">
      <c r="A217" s="10"/>
      <c r="B217" s="10"/>
      <c r="C217" s="10"/>
      <c r="D217" s="10"/>
      <c r="E217" s="10"/>
      <c r="F217" s="119"/>
    </row>
    <row r="218" spans="1:6" ht="12.75">
      <c r="A218" s="10"/>
      <c r="B218" s="10"/>
      <c r="C218" s="10"/>
      <c r="D218" s="10"/>
      <c r="E218" s="10"/>
      <c r="F218" s="119"/>
    </row>
    <row r="219" spans="1:6" ht="12.75">
      <c r="A219" s="10"/>
      <c r="B219" s="10"/>
      <c r="C219" s="10"/>
      <c r="D219" s="10"/>
      <c r="E219" s="10"/>
      <c r="F219" s="119"/>
    </row>
    <row r="220" spans="1:6" ht="12.75">
      <c r="A220" s="10"/>
      <c r="B220" s="10"/>
      <c r="C220" s="10"/>
      <c r="D220" s="10"/>
      <c r="E220" s="10"/>
      <c r="F220" s="119"/>
    </row>
    <row r="221" spans="1:6" ht="12.75">
      <c r="A221" s="10"/>
      <c r="B221" s="10"/>
      <c r="C221" s="10"/>
      <c r="D221" s="10"/>
      <c r="E221" s="10"/>
      <c r="F221" s="119"/>
    </row>
    <row r="222" spans="1:6" ht="12.75">
      <c r="A222" s="10"/>
      <c r="B222" s="10"/>
      <c r="C222" s="10"/>
      <c r="D222" s="10"/>
      <c r="E222" s="10"/>
      <c r="F222" s="119"/>
    </row>
    <row r="223" spans="1:6" ht="12.75">
      <c r="A223" s="10"/>
      <c r="B223" s="10"/>
      <c r="C223" s="10"/>
      <c r="D223" s="10"/>
      <c r="E223" s="10"/>
      <c r="F223" s="119"/>
    </row>
    <row r="224" spans="1:6" ht="12.75">
      <c r="A224" s="10"/>
      <c r="B224" s="10"/>
      <c r="C224" s="10"/>
      <c r="D224" s="10"/>
      <c r="E224" s="10"/>
      <c r="F224" s="119"/>
    </row>
    <row r="225" spans="1:6" ht="12.75">
      <c r="A225" s="10"/>
      <c r="B225" s="10"/>
      <c r="C225" s="10"/>
      <c r="D225" s="10"/>
      <c r="E225" s="10"/>
      <c r="F225" s="119"/>
    </row>
    <row r="226" spans="1:6" ht="12.75">
      <c r="A226" s="10"/>
      <c r="B226" s="10"/>
      <c r="C226" s="10"/>
      <c r="D226" s="10"/>
      <c r="E226" s="10"/>
      <c r="F226" s="119"/>
    </row>
    <row r="227" spans="1:6" ht="12.75">
      <c r="A227" s="10"/>
      <c r="B227" s="10"/>
      <c r="C227" s="10"/>
      <c r="D227" s="10"/>
      <c r="E227" s="10"/>
      <c r="F227" s="119"/>
    </row>
    <row r="228" spans="1:6" ht="12.75">
      <c r="A228" s="10"/>
      <c r="B228" s="10"/>
      <c r="C228" s="10"/>
      <c r="D228" s="10"/>
      <c r="E228" s="10"/>
      <c r="F228" s="119"/>
    </row>
    <row r="229" spans="1:6" ht="12.75">
      <c r="A229" s="10"/>
      <c r="B229" s="10"/>
      <c r="C229" s="10"/>
      <c r="D229" s="10"/>
      <c r="E229" s="10"/>
      <c r="F229" s="119"/>
    </row>
    <row r="230" spans="1:6" ht="12.75">
      <c r="A230" s="10"/>
      <c r="B230" s="10"/>
      <c r="C230" s="10"/>
      <c r="D230" s="10"/>
      <c r="E230" s="10"/>
      <c r="F230" s="119"/>
    </row>
    <row r="231" spans="1:6" ht="12.75">
      <c r="A231" s="10"/>
      <c r="B231" s="10"/>
      <c r="C231" s="10"/>
      <c r="D231" s="10"/>
      <c r="E231" s="10"/>
      <c r="F231" s="119"/>
    </row>
    <row r="232" spans="1:6" ht="12.75">
      <c r="A232" s="10"/>
      <c r="B232" s="10"/>
      <c r="C232" s="10"/>
      <c r="D232" s="10"/>
      <c r="E232" s="10"/>
      <c r="F232" s="119"/>
    </row>
    <row r="233" spans="1:6" ht="12.75">
      <c r="A233" s="10"/>
      <c r="B233" s="10"/>
      <c r="C233" s="10"/>
      <c r="D233" s="10"/>
      <c r="E233" s="10"/>
      <c r="F233" s="119"/>
    </row>
    <row r="234" spans="1:6" ht="12.75">
      <c r="A234" s="10"/>
      <c r="B234" s="10"/>
      <c r="C234" s="10"/>
      <c r="D234" s="10"/>
      <c r="E234" s="10"/>
      <c r="F234" s="119"/>
    </row>
    <row r="235" spans="1:6" ht="12.75">
      <c r="A235" s="10"/>
      <c r="B235" s="10"/>
      <c r="C235" s="10"/>
      <c r="D235" s="10"/>
      <c r="E235" s="10"/>
      <c r="F235" s="119"/>
    </row>
    <row r="236" spans="1:6" ht="12.75">
      <c r="A236" s="10"/>
      <c r="B236" s="10"/>
      <c r="C236" s="10"/>
      <c r="D236" s="10"/>
      <c r="E236" s="10"/>
      <c r="F236" s="119"/>
    </row>
    <row r="237" spans="1:6" ht="12.75">
      <c r="A237" s="10"/>
      <c r="B237" s="10"/>
      <c r="C237" s="10"/>
      <c r="D237" s="10"/>
      <c r="E237" s="10"/>
      <c r="F237" s="119"/>
    </row>
    <row r="238" spans="1:6" ht="12.75">
      <c r="A238" s="10"/>
      <c r="B238" s="10"/>
      <c r="C238" s="10"/>
      <c r="D238" s="10"/>
      <c r="E238" s="10"/>
      <c r="F238" s="119"/>
    </row>
    <row r="239" spans="1:6" ht="12.75">
      <c r="A239" s="10"/>
      <c r="B239" s="10"/>
      <c r="C239" s="10"/>
      <c r="D239" s="10"/>
      <c r="E239" s="10"/>
      <c r="F239" s="119"/>
    </row>
    <row r="240" spans="1:6" ht="12.75">
      <c r="A240" s="10"/>
      <c r="B240" s="10"/>
      <c r="C240" s="10"/>
      <c r="D240" s="10"/>
      <c r="E240" s="10"/>
      <c r="F240" s="119"/>
    </row>
    <row r="241" spans="1:6" ht="12.75">
      <c r="A241" s="10"/>
      <c r="B241" s="10"/>
      <c r="C241" s="10"/>
      <c r="D241" s="10"/>
      <c r="E241" s="10"/>
      <c r="F241" s="119"/>
    </row>
    <row r="242" spans="1:6" ht="12.75">
      <c r="A242" s="10"/>
      <c r="B242" s="10"/>
      <c r="C242" s="10"/>
      <c r="D242" s="10"/>
      <c r="E242" s="10"/>
      <c r="F242" s="119"/>
    </row>
    <row r="243" spans="1:6" ht="12.75">
      <c r="A243" s="10"/>
      <c r="B243" s="10"/>
      <c r="C243" s="10"/>
      <c r="D243" s="10"/>
      <c r="E243" s="10"/>
      <c r="F243" s="119"/>
    </row>
    <row r="244" spans="1:6" ht="12.75">
      <c r="A244" s="10"/>
      <c r="B244" s="10"/>
      <c r="C244" s="10"/>
      <c r="D244" s="10"/>
      <c r="E244" s="10"/>
      <c r="F244" s="119"/>
    </row>
    <row r="245" spans="1:6" ht="12.75">
      <c r="A245" s="10"/>
      <c r="B245" s="10"/>
      <c r="C245" s="10"/>
      <c r="D245" s="10"/>
      <c r="E245" s="10"/>
      <c r="F245" s="119"/>
    </row>
    <row r="246" spans="1:6" ht="12.75">
      <c r="A246" s="10"/>
      <c r="B246" s="10"/>
      <c r="C246" s="10"/>
      <c r="D246" s="10"/>
      <c r="E246" s="10"/>
      <c r="F246" s="119"/>
    </row>
    <row r="247" spans="1:6" ht="12.75">
      <c r="A247" s="10"/>
      <c r="B247" s="10"/>
      <c r="C247" s="10"/>
      <c r="D247" s="10"/>
      <c r="E247" s="10"/>
      <c r="F247" s="119"/>
    </row>
    <row r="248" spans="1:6" ht="12.75">
      <c r="A248" s="10"/>
      <c r="B248" s="10"/>
      <c r="C248" s="10"/>
      <c r="D248" s="10"/>
      <c r="E248" s="10"/>
      <c r="F248" s="119"/>
    </row>
    <row r="249" spans="1:6" ht="12.75">
      <c r="A249" s="10"/>
      <c r="B249" s="10"/>
      <c r="C249" s="10"/>
      <c r="D249" s="10"/>
      <c r="E249" s="10"/>
      <c r="F249" s="119"/>
    </row>
    <row r="250" spans="1:6" ht="12.75">
      <c r="A250" s="10"/>
      <c r="B250" s="10"/>
      <c r="C250" s="10"/>
      <c r="D250" s="10"/>
      <c r="E250" s="10"/>
      <c r="F250" s="119"/>
    </row>
    <row r="251" spans="1:6" ht="12.75">
      <c r="A251" s="10"/>
      <c r="B251" s="10"/>
      <c r="C251" s="10"/>
      <c r="D251" s="10"/>
      <c r="E251" s="10"/>
      <c r="F251" s="119"/>
    </row>
    <row r="252" spans="1:6" ht="12.75">
      <c r="A252" s="10"/>
      <c r="B252" s="10"/>
      <c r="C252" s="10"/>
      <c r="D252" s="10"/>
      <c r="E252" s="10"/>
      <c r="F252" s="119"/>
    </row>
    <row r="253" spans="1:6" ht="12.75">
      <c r="A253" s="10"/>
      <c r="B253" s="10"/>
      <c r="C253" s="10"/>
      <c r="D253" s="10"/>
      <c r="E253" s="10"/>
      <c r="F253" s="119"/>
    </row>
    <row r="254" spans="1:6" ht="12.75">
      <c r="A254" s="10"/>
      <c r="B254" s="10"/>
      <c r="C254" s="10"/>
      <c r="D254" s="10"/>
      <c r="E254" s="10"/>
      <c r="F254" s="119"/>
    </row>
    <row r="255" spans="1:6" ht="12.75">
      <c r="A255" s="10"/>
      <c r="B255" s="10"/>
      <c r="C255" s="10"/>
      <c r="D255" s="10"/>
      <c r="E255" s="10"/>
      <c r="F255" s="119"/>
    </row>
    <row r="256" spans="1:6" ht="12.75">
      <c r="A256" s="10"/>
      <c r="B256" s="10"/>
      <c r="C256" s="10"/>
      <c r="D256" s="10"/>
      <c r="E256" s="10"/>
      <c r="F256" s="119"/>
    </row>
    <row r="257" spans="1:6" ht="12.75">
      <c r="A257" s="10"/>
      <c r="B257" s="10"/>
      <c r="C257" s="10"/>
      <c r="D257" s="10"/>
      <c r="E257" s="10"/>
      <c r="F257" s="119"/>
    </row>
    <row r="258" spans="1:6" ht="12.75">
      <c r="A258" s="10"/>
      <c r="B258" s="10"/>
      <c r="C258" s="10"/>
      <c r="D258" s="10"/>
      <c r="E258" s="10"/>
      <c r="F258" s="119"/>
    </row>
    <row r="259" spans="1:6" ht="12.75">
      <c r="A259" s="10"/>
      <c r="B259" s="10"/>
      <c r="C259" s="10"/>
      <c r="D259" s="10"/>
      <c r="E259" s="10"/>
      <c r="F259" s="119"/>
    </row>
    <row r="260" spans="1:6" ht="12.75">
      <c r="A260" s="10"/>
      <c r="B260" s="10"/>
      <c r="C260" s="10"/>
      <c r="D260" s="10"/>
      <c r="E260" s="10"/>
      <c r="F260" s="119"/>
    </row>
    <row r="261" spans="1:6" ht="12.75">
      <c r="A261" s="10"/>
      <c r="B261" s="10"/>
      <c r="C261" s="10"/>
      <c r="D261" s="10"/>
      <c r="E261" s="10"/>
      <c r="F261" s="119"/>
    </row>
    <row r="262" spans="1:6" ht="12.75">
      <c r="A262" s="10"/>
      <c r="B262" s="10"/>
      <c r="C262" s="10"/>
      <c r="D262" s="10"/>
      <c r="E262" s="10"/>
      <c r="F262" s="119"/>
    </row>
    <row r="263" spans="1:6" ht="12.75">
      <c r="A263" s="10"/>
      <c r="B263" s="10"/>
      <c r="C263" s="10"/>
      <c r="D263" s="10"/>
      <c r="E263" s="10"/>
      <c r="F263" s="119"/>
    </row>
    <row r="264" spans="1:6" ht="12.75">
      <c r="A264" s="10"/>
      <c r="B264" s="10"/>
      <c r="C264" s="10"/>
      <c r="D264" s="10"/>
      <c r="E264" s="10"/>
      <c r="F264" s="119"/>
    </row>
    <row r="265" spans="1:6" ht="12.75">
      <c r="A265" s="10"/>
      <c r="B265" s="10"/>
      <c r="C265" s="10"/>
      <c r="D265" s="10"/>
      <c r="E265" s="10"/>
      <c r="F265" s="119"/>
    </row>
    <row r="266" spans="1:6" ht="12.75">
      <c r="A266" s="10"/>
      <c r="B266" s="10"/>
      <c r="C266" s="10"/>
      <c r="D266" s="10"/>
      <c r="E266" s="10"/>
      <c r="F266" s="119"/>
    </row>
    <row r="267" spans="1:6" ht="12.75">
      <c r="A267" s="10"/>
      <c r="B267" s="10"/>
      <c r="C267" s="10"/>
      <c r="D267" s="10"/>
      <c r="E267" s="10"/>
      <c r="F267" s="119"/>
    </row>
    <row r="268" spans="1:6" ht="12.75">
      <c r="A268" s="10"/>
      <c r="B268" s="10"/>
      <c r="C268" s="10"/>
      <c r="D268" s="10"/>
      <c r="E268" s="10"/>
      <c r="F268" s="119"/>
    </row>
    <row r="269" spans="1:6" ht="12.75">
      <c r="A269" s="10"/>
      <c r="B269" s="10"/>
      <c r="C269" s="10"/>
      <c r="D269" s="10"/>
      <c r="E269" s="10"/>
      <c r="F269" s="119"/>
    </row>
    <row r="270" spans="1:6" ht="12.75">
      <c r="A270" s="10"/>
      <c r="B270" s="10"/>
      <c r="C270" s="10"/>
      <c r="D270" s="10"/>
      <c r="E270" s="10"/>
      <c r="F270" s="119"/>
    </row>
    <row r="271" spans="1:6" ht="12.75">
      <c r="A271" s="10"/>
      <c r="B271" s="10"/>
      <c r="C271" s="10"/>
      <c r="D271" s="10"/>
      <c r="E271" s="10"/>
      <c r="F271" s="119"/>
    </row>
    <row r="272" spans="1:6" ht="12.75">
      <c r="A272" s="10"/>
      <c r="B272" s="10"/>
      <c r="C272" s="10"/>
      <c r="D272" s="10"/>
      <c r="E272" s="10"/>
      <c r="F272" s="119"/>
    </row>
    <row r="273" spans="1:6" ht="12.75">
      <c r="A273" s="10"/>
      <c r="B273" s="10"/>
      <c r="C273" s="10"/>
      <c r="D273" s="10"/>
      <c r="E273" s="10"/>
      <c r="F273" s="119"/>
    </row>
    <row r="274" spans="1:6" ht="12.75">
      <c r="A274" s="10"/>
      <c r="B274" s="10"/>
      <c r="C274" s="10"/>
      <c r="D274" s="10"/>
      <c r="E274" s="10"/>
      <c r="F274" s="119"/>
    </row>
    <row r="275" spans="1:6" ht="12.75">
      <c r="A275" s="10"/>
      <c r="B275" s="10"/>
      <c r="C275" s="10"/>
      <c r="D275" s="10"/>
      <c r="E275" s="10"/>
      <c r="F275" s="119"/>
    </row>
    <row r="276" spans="1:6" ht="12.75">
      <c r="A276" s="10"/>
      <c r="B276" s="10"/>
      <c r="C276" s="10"/>
      <c r="D276" s="10"/>
      <c r="E276" s="10"/>
      <c r="F276" s="119"/>
    </row>
    <row r="277" spans="1:6" ht="12.75">
      <c r="A277" s="10"/>
      <c r="B277" s="10"/>
      <c r="C277" s="10"/>
      <c r="D277" s="10"/>
      <c r="E277" s="10"/>
      <c r="F277" s="119"/>
    </row>
    <row r="278" spans="1:6" ht="12.75">
      <c r="A278" s="10"/>
      <c r="B278" s="10"/>
      <c r="C278" s="10"/>
      <c r="D278" s="10"/>
      <c r="E278" s="10"/>
      <c r="F278" s="119"/>
    </row>
    <row r="279" spans="1:6" ht="12.75">
      <c r="A279" s="10"/>
      <c r="B279" s="10"/>
      <c r="C279" s="10"/>
      <c r="D279" s="10"/>
      <c r="E279" s="10"/>
      <c r="F279" s="119"/>
    </row>
    <row r="280" spans="1:6" ht="12.75">
      <c r="A280" s="10"/>
      <c r="B280" s="10"/>
      <c r="C280" s="10"/>
      <c r="D280" s="10"/>
      <c r="E280" s="10"/>
      <c r="F280" s="119"/>
    </row>
    <row r="281" spans="1:6" ht="12.75">
      <c r="A281" s="10"/>
      <c r="B281" s="10"/>
      <c r="C281" s="10"/>
      <c r="D281" s="10"/>
      <c r="E281" s="10"/>
      <c r="F281" s="119"/>
    </row>
    <row r="282" spans="1:6" ht="12.75">
      <c r="A282" s="10"/>
      <c r="B282" s="10"/>
      <c r="C282" s="10"/>
      <c r="D282" s="10"/>
      <c r="E282" s="10"/>
      <c r="F282" s="119"/>
    </row>
    <row r="283" spans="1:6" ht="12.75">
      <c r="A283" s="10"/>
      <c r="B283" s="10"/>
      <c r="C283" s="10"/>
      <c r="D283" s="10"/>
      <c r="E283" s="10"/>
      <c r="F283" s="119"/>
    </row>
    <row r="284" spans="1:6" ht="12.75">
      <c r="A284" s="10"/>
      <c r="B284" s="10"/>
      <c r="C284" s="10"/>
      <c r="D284" s="10"/>
      <c r="E284" s="10"/>
      <c r="F284" s="119"/>
    </row>
    <row r="285" spans="1:6" ht="12.75">
      <c r="A285" s="10"/>
      <c r="B285" s="10"/>
      <c r="C285" s="10"/>
      <c r="D285" s="10"/>
      <c r="E285" s="10"/>
      <c r="F285" s="119"/>
    </row>
    <row r="286" spans="1:6" ht="12.75">
      <c r="A286" s="10"/>
      <c r="B286" s="10"/>
      <c r="C286" s="10"/>
      <c r="D286" s="10"/>
      <c r="E286" s="10"/>
      <c r="F286" s="119"/>
    </row>
    <row r="287" spans="1:6" ht="12.75">
      <c r="A287" s="10"/>
      <c r="B287" s="10"/>
      <c r="C287" s="10"/>
      <c r="D287" s="10"/>
      <c r="E287" s="10"/>
      <c r="F287" s="119"/>
    </row>
    <row r="288" spans="1:6" ht="12.75">
      <c r="A288" s="10"/>
      <c r="B288" s="10"/>
      <c r="C288" s="10"/>
      <c r="D288" s="10"/>
      <c r="E288" s="10"/>
      <c r="F288" s="119"/>
    </row>
    <row r="289" spans="1:6" ht="12.75">
      <c r="A289" s="10"/>
      <c r="B289" s="10"/>
      <c r="C289" s="10"/>
      <c r="D289" s="10"/>
      <c r="E289" s="10"/>
      <c r="F289" s="119"/>
    </row>
    <row r="290" spans="1:6" ht="12.75">
      <c r="A290" s="10"/>
      <c r="B290" s="10"/>
      <c r="C290" s="10"/>
      <c r="D290" s="10"/>
      <c r="E290" s="10"/>
      <c r="F290" s="119"/>
    </row>
    <row r="291" spans="1:6" ht="12.75">
      <c r="A291" s="10"/>
      <c r="B291" s="10"/>
      <c r="C291" s="10"/>
      <c r="D291" s="10"/>
      <c r="E291" s="10"/>
      <c r="F291" s="119"/>
    </row>
    <row r="292" spans="1:6" ht="12.75">
      <c r="A292" s="10"/>
      <c r="B292" s="10"/>
      <c r="C292" s="10"/>
      <c r="D292" s="10"/>
      <c r="E292" s="10"/>
      <c r="F292" s="119"/>
    </row>
    <row r="293" spans="1:6" ht="12.75">
      <c r="A293" s="10"/>
      <c r="B293" s="10"/>
      <c r="C293" s="10"/>
      <c r="D293" s="10"/>
      <c r="E293" s="10"/>
      <c r="F293" s="119"/>
    </row>
    <row r="294" spans="1:6" ht="12.75">
      <c r="A294" s="10"/>
      <c r="B294" s="10"/>
      <c r="C294" s="10"/>
      <c r="D294" s="10"/>
      <c r="E294" s="10"/>
      <c r="F294" s="119"/>
    </row>
    <row r="295" spans="1:6" ht="12.75">
      <c r="A295" s="10"/>
      <c r="B295" s="10"/>
      <c r="C295" s="10"/>
      <c r="D295" s="10"/>
      <c r="E295" s="10"/>
      <c r="F295" s="119"/>
    </row>
    <row r="296" spans="1:6" ht="12.75">
      <c r="A296" s="10"/>
      <c r="B296" s="10"/>
      <c r="C296" s="10"/>
      <c r="D296" s="10"/>
      <c r="E296" s="10"/>
      <c r="F296" s="119"/>
    </row>
    <row r="297" spans="1:6" ht="12.75">
      <c r="A297" s="10"/>
      <c r="B297" s="10"/>
      <c r="C297" s="10"/>
      <c r="D297" s="10"/>
      <c r="E297" s="10"/>
      <c r="F297" s="119"/>
    </row>
    <row r="298" spans="1:6" ht="12.75">
      <c r="A298" s="10"/>
      <c r="B298" s="10"/>
      <c r="C298" s="10"/>
      <c r="D298" s="10"/>
      <c r="E298" s="10"/>
      <c r="F298" s="119"/>
    </row>
    <row r="299" spans="1:6" ht="12.75">
      <c r="A299" s="10"/>
      <c r="B299" s="10"/>
      <c r="C299" s="10"/>
      <c r="D299" s="10"/>
      <c r="E299" s="10"/>
      <c r="F299" s="119"/>
    </row>
    <row r="300" spans="1:6" ht="12.75">
      <c r="A300" s="10"/>
      <c r="B300" s="10"/>
      <c r="C300" s="10"/>
      <c r="D300" s="10"/>
      <c r="E300" s="10"/>
      <c r="F300" s="119"/>
    </row>
    <row r="301" spans="1:6" ht="12.75">
      <c r="A301" s="10"/>
      <c r="B301" s="10"/>
      <c r="C301" s="10"/>
      <c r="D301" s="10"/>
      <c r="E301" s="10"/>
      <c r="F301" s="119"/>
    </row>
    <row r="302" spans="1:6" ht="12.75">
      <c r="A302" s="10"/>
      <c r="B302" s="10"/>
      <c r="C302" s="10"/>
      <c r="D302" s="10"/>
      <c r="E302" s="10"/>
      <c r="F302" s="119"/>
    </row>
    <row r="303" spans="1:6" ht="12.75">
      <c r="A303" s="10"/>
      <c r="B303" s="10"/>
      <c r="C303" s="10"/>
      <c r="D303" s="10"/>
      <c r="E303" s="10"/>
      <c r="F303" s="119"/>
    </row>
    <row r="304" spans="1:6" ht="12.75">
      <c r="A304" s="10"/>
      <c r="B304" s="10"/>
      <c r="C304" s="10"/>
      <c r="D304" s="10"/>
      <c r="E304" s="10"/>
      <c r="F304" s="119"/>
    </row>
    <row r="305" spans="1:6" ht="12.75">
      <c r="A305" s="10"/>
      <c r="B305" s="10"/>
      <c r="C305" s="10"/>
      <c r="D305" s="10"/>
      <c r="E305" s="10"/>
      <c r="F305" s="119"/>
    </row>
    <row r="306" spans="1:6" ht="12.75">
      <c r="A306" s="10"/>
      <c r="B306" s="10"/>
      <c r="C306" s="10"/>
      <c r="D306" s="10"/>
      <c r="E306" s="10"/>
      <c r="F306" s="119"/>
    </row>
    <row r="307" spans="1:6" ht="12.75">
      <c r="A307" s="10"/>
      <c r="B307" s="10"/>
      <c r="C307" s="10"/>
      <c r="D307" s="10"/>
      <c r="E307" s="10"/>
      <c r="F307" s="119"/>
    </row>
    <row r="308" spans="1:6" ht="12.75">
      <c r="A308" s="10"/>
      <c r="B308" s="10"/>
      <c r="C308" s="10"/>
      <c r="D308" s="10"/>
      <c r="E308" s="10"/>
      <c r="F308" s="119"/>
    </row>
    <row r="309" spans="1:6" ht="12.75">
      <c r="A309" s="10"/>
      <c r="B309" s="10"/>
      <c r="C309" s="10"/>
      <c r="D309" s="10"/>
      <c r="E309" s="10"/>
      <c r="F309" s="119"/>
    </row>
    <row r="310" spans="1:6" ht="12.75">
      <c r="A310" s="10"/>
      <c r="B310" s="10"/>
      <c r="C310" s="10"/>
      <c r="D310" s="10"/>
      <c r="E310" s="10"/>
      <c r="F310" s="119"/>
    </row>
    <row r="311" spans="1:6" ht="12.75">
      <c r="A311" s="10"/>
      <c r="B311" s="10"/>
      <c r="C311" s="10"/>
      <c r="D311" s="10"/>
      <c r="E311" s="10"/>
      <c r="F311" s="119"/>
    </row>
    <row r="312" spans="1:6" ht="12.75">
      <c r="A312" s="10"/>
      <c r="B312" s="10"/>
      <c r="C312" s="10"/>
      <c r="D312" s="10"/>
      <c r="E312" s="10"/>
      <c r="F312" s="119"/>
    </row>
    <row r="313" spans="1:6" ht="12.75">
      <c r="A313" s="10"/>
      <c r="B313" s="10"/>
      <c r="C313" s="10"/>
      <c r="D313" s="10"/>
      <c r="E313" s="10"/>
      <c r="F313" s="119"/>
    </row>
    <row r="314" spans="1:6" ht="12.75">
      <c r="A314" s="10"/>
      <c r="B314" s="10"/>
      <c r="C314" s="10"/>
      <c r="D314" s="10"/>
      <c r="E314" s="10"/>
      <c r="F314" s="119"/>
    </row>
    <row r="315" spans="1:6" ht="12.75">
      <c r="A315" s="10"/>
      <c r="B315" s="10"/>
      <c r="C315" s="10"/>
      <c r="D315" s="10"/>
      <c r="E315" s="10"/>
      <c r="F315" s="119"/>
    </row>
    <row r="316" spans="1:6" ht="12.75">
      <c r="A316" s="10"/>
      <c r="B316" s="10"/>
      <c r="C316" s="10"/>
      <c r="D316" s="10"/>
      <c r="E316" s="10"/>
      <c r="F316" s="119"/>
    </row>
    <row r="317" spans="1:6" ht="12.75">
      <c r="A317" s="10"/>
      <c r="B317" s="10"/>
      <c r="C317" s="10"/>
      <c r="D317" s="10"/>
      <c r="E317" s="10"/>
      <c r="F317" s="119"/>
    </row>
    <row r="318" spans="1:6" ht="12.75">
      <c r="A318" s="10"/>
      <c r="B318" s="10"/>
      <c r="C318" s="10"/>
      <c r="D318" s="10"/>
      <c r="E318" s="10"/>
      <c r="F318" s="119"/>
    </row>
    <row r="319" spans="1:6" ht="12.75">
      <c r="A319" s="10"/>
      <c r="B319" s="10"/>
      <c r="C319" s="10"/>
      <c r="D319" s="10"/>
      <c r="E319" s="10"/>
      <c r="F319" s="119"/>
    </row>
    <row r="320" spans="1:6" ht="12.75">
      <c r="A320" s="10"/>
      <c r="B320" s="10"/>
      <c r="C320" s="10"/>
      <c r="D320" s="10"/>
      <c r="E320" s="10"/>
      <c r="F320" s="119"/>
    </row>
    <row r="321" spans="1:6" ht="12.75">
      <c r="A321" s="10"/>
      <c r="B321" s="10"/>
      <c r="C321" s="10"/>
      <c r="D321" s="10"/>
      <c r="E321" s="10"/>
      <c r="F321" s="119"/>
    </row>
    <row r="322" spans="1:6" ht="12.75">
      <c r="A322" s="10"/>
      <c r="B322" s="10"/>
      <c r="C322" s="10"/>
      <c r="D322" s="10"/>
      <c r="E322" s="10"/>
      <c r="F322" s="119"/>
    </row>
    <row r="323" spans="1:6" ht="12.75">
      <c r="A323" s="10"/>
      <c r="B323" s="10"/>
      <c r="C323" s="10"/>
      <c r="D323" s="10"/>
      <c r="E323" s="10"/>
      <c r="F323" s="119"/>
    </row>
    <row r="324" spans="1:6" ht="12.75">
      <c r="A324" s="10"/>
      <c r="B324" s="10"/>
      <c r="C324" s="10"/>
      <c r="D324" s="10"/>
      <c r="E324" s="10"/>
      <c r="F324" s="119"/>
    </row>
    <row r="325" spans="1:6" ht="12.75">
      <c r="A325" s="10"/>
      <c r="B325" s="10"/>
      <c r="C325" s="10"/>
      <c r="D325" s="10"/>
      <c r="E325" s="10"/>
      <c r="F325" s="119"/>
    </row>
    <row r="326" spans="1:6" ht="12.75">
      <c r="A326" s="10"/>
      <c r="B326" s="10"/>
      <c r="C326" s="10"/>
      <c r="D326" s="10"/>
      <c r="E326" s="10"/>
      <c r="F326" s="119"/>
    </row>
    <row r="327" spans="1:6" ht="12.75">
      <c r="A327" s="10"/>
      <c r="B327" s="10"/>
      <c r="C327" s="10"/>
      <c r="D327" s="10"/>
      <c r="E327" s="10"/>
      <c r="F327" s="119"/>
    </row>
    <row r="328" spans="1:6" ht="12.75">
      <c r="A328" s="10"/>
      <c r="B328" s="10"/>
      <c r="C328" s="10"/>
      <c r="D328" s="10"/>
      <c r="E328" s="10"/>
      <c r="F328" s="119"/>
    </row>
    <row r="329" spans="1:6" ht="12.75">
      <c r="A329" s="10"/>
      <c r="B329" s="10"/>
      <c r="C329" s="10"/>
      <c r="D329" s="10"/>
      <c r="E329" s="10"/>
      <c r="F329" s="119"/>
    </row>
    <row r="330" spans="1:6" ht="12.75">
      <c r="A330" s="10"/>
      <c r="B330" s="10"/>
      <c r="C330" s="10"/>
      <c r="D330" s="10"/>
      <c r="E330" s="10"/>
      <c r="F330" s="119"/>
    </row>
    <row r="331" spans="1:6" ht="12.75">
      <c r="A331" s="10"/>
      <c r="B331" s="10"/>
      <c r="C331" s="10"/>
      <c r="D331" s="10"/>
      <c r="E331" s="10"/>
      <c r="F331" s="119"/>
    </row>
    <row r="332" spans="1:6" ht="12.75">
      <c r="A332" s="10"/>
      <c r="B332" s="10"/>
      <c r="C332" s="10"/>
      <c r="D332" s="10"/>
      <c r="E332" s="10"/>
      <c r="F332" s="119"/>
    </row>
    <row r="333" spans="1:6" ht="12.75">
      <c r="A333" s="10"/>
      <c r="B333" s="10"/>
      <c r="C333" s="10"/>
      <c r="D333" s="10"/>
      <c r="E333" s="10"/>
      <c r="F333" s="119"/>
    </row>
    <row r="334" spans="1:6" ht="12.75">
      <c r="A334" s="10"/>
      <c r="B334" s="10"/>
      <c r="C334" s="10"/>
      <c r="D334" s="10"/>
      <c r="E334" s="10"/>
      <c r="F334" s="119"/>
    </row>
    <row r="335" spans="1:6" ht="12.75">
      <c r="A335" s="10"/>
      <c r="B335" s="10"/>
      <c r="C335" s="10"/>
      <c r="D335" s="10"/>
      <c r="E335" s="10"/>
      <c r="F335" s="119"/>
    </row>
    <row r="336" spans="1:6" ht="12.75">
      <c r="A336" s="10"/>
      <c r="B336" s="10"/>
      <c r="C336" s="10"/>
      <c r="D336" s="10"/>
      <c r="E336" s="10"/>
      <c r="F336" s="119"/>
    </row>
    <row r="337" spans="1:6" ht="12.75">
      <c r="A337" s="10"/>
      <c r="B337" s="10"/>
      <c r="C337" s="10"/>
      <c r="D337" s="10"/>
      <c r="E337" s="10"/>
      <c r="F337" s="119"/>
    </row>
    <row r="338" spans="1:6" ht="12.75">
      <c r="A338" s="10"/>
      <c r="B338" s="10"/>
      <c r="C338" s="10"/>
      <c r="D338" s="10"/>
      <c r="E338" s="10"/>
      <c r="F338" s="119"/>
    </row>
    <row r="339" spans="1:6" ht="12.75">
      <c r="A339" s="10"/>
      <c r="B339" s="10"/>
      <c r="C339" s="10"/>
      <c r="D339" s="10"/>
      <c r="E339" s="10"/>
      <c r="F339" s="119"/>
    </row>
    <row r="340" spans="1:6" ht="12.75">
      <c r="A340" s="10"/>
      <c r="B340" s="10"/>
      <c r="C340" s="10"/>
      <c r="D340" s="10"/>
      <c r="E340" s="10"/>
      <c r="F340" s="119"/>
    </row>
    <row r="341" spans="1:6" ht="12.75">
      <c r="A341" s="10"/>
      <c r="B341" s="10"/>
      <c r="C341" s="10"/>
      <c r="D341" s="10"/>
      <c r="E341" s="10"/>
      <c r="F341" s="119"/>
    </row>
    <row r="342" spans="1:6" ht="12.75">
      <c r="A342" s="10"/>
      <c r="B342" s="10"/>
      <c r="C342" s="10"/>
      <c r="D342" s="10"/>
      <c r="E342" s="10"/>
      <c r="F342" s="119"/>
    </row>
    <row r="343" spans="1:6" ht="12.75">
      <c r="A343" s="10"/>
      <c r="B343" s="10"/>
      <c r="C343" s="10"/>
      <c r="D343" s="10"/>
      <c r="E343" s="10"/>
      <c r="F343" s="119"/>
    </row>
    <row r="344" spans="1:6" ht="12.75">
      <c r="A344" s="10"/>
      <c r="B344" s="10"/>
      <c r="C344" s="10"/>
      <c r="D344" s="10"/>
      <c r="E344" s="10"/>
      <c r="F344" s="119"/>
    </row>
    <row r="345" spans="1:6" ht="12.75">
      <c r="A345" s="10"/>
      <c r="B345" s="10"/>
      <c r="C345" s="10"/>
      <c r="D345" s="10"/>
      <c r="E345" s="10"/>
      <c r="F345" s="119"/>
    </row>
    <row r="346" spans="1:6" ht="12.75">
      <c r="A346" s="10"/>
      <c r="B346" s="10"/>
      <c r="C346" s="10"/>
      <c r="D346" s="10"/>
      <c r="E346" s="10"/>
      <c r="F346" s="119"/>
    </row>
    <row r="347" spans="1:6" ht="12.75">
      <c r="A347" s="10"/>
      <c r="B347" s="10"/>
      <c r="C347" s="10"/>
      <c r="D347" s="10"/>
      <c r="E347" s="10"/>
      <c r="F347" s="119"/>
    </row>
    <row r="348" spans="1:6" ht="12.75">
      <c r="A348" s="10"/>
      <c r="B348" s="10"/>
      <c r="C348" s="10"/>
      <c r="D348" s="10"/>
      <c r="E348" s="10"/>
      <c r="F348" s="119"/>
    </row>
    <row r="349" spans="1:6" ht="12.75">
      <c r="A349" s="10"/>
      <c r="B349" s="10"/>
      <c r="C349" s="10"/>
      <c r="D349" s="10"/>
      <c r="E349" s="10"/>
      <c r="F349" s="119"/>
    </row>
    <row r="350" spans="1:6" ht="12.75">
      <c r="A350" s="10"/>
      <c r="B350" s="10"/>
      <c r="C350" s="10"/>
      <c r="D350" s="10"/>
      <c r="E350" s="10"/>
      <c r="F350" s="119"/>
    </row>
    <row r="351" spans="1:6" ht="12.75">
      <c r="A351" s="10"/>
      <c r="B351" s="10"/>
      <c r="C351" s="10"/>
      <c r="D351" s="10"/>
      <c r="E351" s="10"/>
      <c r="F351" s="119"/>
    </row>
    <row r="352" spans="1:6" ht="12.75">
      <c r="A352" s="10"/>
      <c r="B352" s="10"/>
      <c r="C352" s="10"/>
      <c r="D352" s="10"/>
      <c r="E352" s="10"/>
      <c r="F352" s="119"/>
    </row>
    <row r="353" spans="1:6" ht="12.75">
      <c r="A353" s="10"/>
      <c r="B353" s="10"/>
      <c r="C353" s="10"/>
      <c r="D353" s="10"/>
      <c r="E353" s="10"/>
      <c r="F353" s="119"/>
    </row>
    <row r="354" spans="1:6" ht="12.75">
      <c r="A354" s="10"/>
      <c r="B354" s="10"/>
      <c r="C354" s="10"/>
      <c r="D354" s="10"/>
      <c r="E354" s="10"/>
      <c r="F354" s="119"/>
    </row>
    <row r="355" spans="1:6" ht="12.75">
      <c r="A355" s="10"/>
      <c r="B355" s="10"/>
      <c r="C355" s="10"/>
      <c r="D355" s="10"/>
      <c r="E355" s="10"/>
      <c r="F355" s="119"/>
    </row>
    <row r="356" spans="1:6" ht="12.75">
      <c r="A356" s="10"/>
      <c r="B356" s="10"/>
      <c r="C356" s="10"/>
      <c r="D356" s="10"/>
      <c r="E356" s="10"/>
      <c r="F356" s="119"/>
    </row>
    <row r="357" spans="1:6" ht="12.75">
      <c r="A357" s="10"/>
      <c r="B357" s="10"/>
      <c r="C357" s="10"/>
      <c r="D357" s="10"/>
      <c r="E357" s="10"/>
      <c r="F357" s="119"/>
    </row>
    <row r="358" spans="1:6" ht="12.75">
      <c r="A358" s="10"/>
      <c r="B358" s="10"/>
      <c r="C358" s="10"/>
      <c r="D358" s="10"/>
      <c r="E358" s="10"/>
      <c r="F358" s="119"/>
    </row>
    <row r="359" spans="1:6" ht="12.75">
      <c r="A359" s="10"/>
      <c r="B359" s="10"/>
      <c r="C359" s="10"/>
      <c r="D359" s="10"/>
      <c r="E359" s="10"/>
      <c r="F359" s="119"/>
    </row>
    <row r="360" spans="1:6" ht="12.75">
      <c r="A360" s="10"/>
      <c r="B360" s="10"/>
      <c r="C360" s="10"/>
      <c r="D360" s="10"/>
      <c r="E360" s="10"/>
      <c r="F360" s="119"/>
    </row>
    <row r="361" spans="1:6" ht="12.75">
      <c r="A361" s="10"/>
      <c r="B361" s="10"/>
      <c r="C361" s="10"/>
      <c r="D361" s="10"/>
      <c r="E361" s="10"/>
      <c r="F361" s="119"/>
    </row>
    <row r="362" spans="1:6" ht="12.75">
      <c r="A362" s="10"/>
      <c r="B362" s="10"/>
      <c r="C362" s="10"/>
      <c r="D362" s="10"/>
      <c r="E362" s="10"/>
      <c r="F362" s="119"/>
    </row>
    <row r="363" spans="1:6" ht="12.75">
      <c r="A363" s="10"/>
      <c r="B363" s="10"/>
      <c r="C363" s="10"/>
      <c r="D363" s="10"/>
      <c r="E363" s="10"/>
      <c r="F363" s="119"/>
    </row>
    <row r="364" spans="1:6" ht="12.75">
      <c r="A364" s="10"/>
      <c r="B364" s="10"/>
      <c r="C364" s="10"/>
      <c r="D364" s="10"/>
      <c r="E364" s="10"/>
      <c r="F364" s="119"/>
    </row>
    <row r="365" spans="1:6" ht="12.75">
      <c r="A365" s="10"/>
      <c r="B365" s="10"/>
      <c r="C365" s="10"/>
      <c r="D365" s="10"/>
      <c r="E365" s="10"/>
      <c r="F365" s="119"/>
    </row>
    <row r="366" spans="1:6" ht="12.75">
      <c r="A366" s="10"/>
      <c r="B366" s="10"/>
      <c r="C366" s="10"/>
      <c r="D366" s="10"/>
      <c r="E366" s="10"/>
      <c r="F366" s="119"/>
    </row>
    <row r="367" spans="1:6" ht="12.75">
      <c r="A367" s="10"/>
      <c r="B367" s="10"/>
      <c r="C367" s="10"/>
      <c r="D367" s="10"/>
      <c r="E367" s="10"/>
      <c r="F367" s="119"/>
    </row>
    <row r="368" spans="1:6" ht="12.75">
      <c r="A368" s="10"/>
      <c r="B368" s="10"/>
      <c r="C368" s="10"/>
      <c r="D368" s="10"/>
      <c r="E368" s="10"/>
      <c r="F368" s="119"/>
    </row>
    <row r="369" spans="1:6" ht="12.75">
      <c r="A369" s="10"/>
      <c r="B369" s="10"/>
      <c r="C369" s="10"/>
      <c r="D369" s="10"/>
      <c r="E369" s="10"/>
      <c r="F369" s="119"/>
    </row>
    <row r="370" spans="1:6" ht="12.75">
      <c r="A370" s="10"/>
      <c r="B370" s="10"/>
      <c r="C370" s="10"/>
      <c r="D370" s="10"/>
      <c r="E370" s="10"/>
      <c r="F370" s="119"/>
    </row>
    <row r="371" spans="1:6" ht="12.75">
      <c r="A371" s="10"/>
      <c r="B371" s="10"/>
      <c r="C371" s="10"/>
      <c r="D371" s="10"/>
      <c r="E371" s="10"/>
      <c r="F371" s="119"/>
    </row>
    <row r="372" spans="1:6" ht="12.75">
      <c r="A372" s="10"/>
      <c r="B372" s="10"/>
      <c r="C372" s="10"/>
      <c r="D372" s="10"/>
      <c r="E372" s="10"/>
      <c r="F372" s="119"/>
    </row>
    <row r="373" spans="1:6" ht="12.75">
      <c r="A373" s="10"/>
      <c r="B373" s="10"/>
      <c r="C373" s="10"/>
      <c r="D373" s="10"/>
      <c r="E373" s="10"/>
      <c r="F373" s="119"/>
    </row>
    <row r="374" spans="1:6" ht="12.75">
      <c r="A374" s="10"/>
      <c r="B374" s="10"/>
      <c r="C374" s="10"/>
      <c r="D374" s="10"/>
      <c r="E374" s="10"/>
      <c r="F374" s="119"/>
    </row>
    <row r="375" spans="1:6" ht="12.75">
      <c r="A375" s="10"/>
      <c r="B375" s="10"/>
      <c r="C375" s="10"/>
      <c r="D375" s="10"/>
      <c r="E375" s="10"/>
      <c r="F375" s="119"/>
    </row>
    <row r="376" spans="1:6" ht="12.75">
      <c r="A376" s="10"/>
      <c r="B376" s="10"/>
      <c r="C376" s="10"/>
      <c r="D376" s="10"/>
      <c r="E376" s="10"/>
      <c r="F376" s="119"/>
    </row>
    <row r="377" spans="1:6" ht="12.75">
      <c r="A377" s="10"/>
      <c r="B377" s="10"/>
      <c r="C377" s="10"/>
      <c r="D377" s="10"/>
      <c r="E377" s="10"/>
      <c r="F377" s="119"/>
    </row>
    <row r="378" spans="1:6" ht="12.75">
      <c r="A378" s="10"/>
      <c r="B378" s="10"/>
      <c r="C378" s="10"/>
      <c r="D378" s="10"/>
      <c r="E378" s="10"/>
      <c r="F378" s="119"/>
    </row>
    <row r="379" spans="1:6" ht="12.75">
      <c r="A379" s="10"/>
      <c r="B379" s="10"/>
      <c r="C379" s="10"/>
      <c r="D379" s="10"/>
      <c r="E379" s="10"/>
      <c r="F379" s="119"/>
    </row>
    <row r="380" spans="1:6" ht="12.75">
      <c r="A380" s="10"/>
      <c r="B380" s="10"/>
      <c r="C380" s="10"/>
      <c r="D380" s="10"/>
      <c r="E380" s="10"/>
      <c r="F380" s="119"/>
    </row>
    <row r="381" spans="1:6" ht="12.75">
      <c r="A381" s="10"/>
      <c r="B381" s="10"/>
      <c r="C381" s="10"/>
      <c r="D381" s="10"/>
      <c r="E381" s="10"/>
      <c r="F381" s="119"/>
    </row>
    <row r="382" spans="1:6" ht="12.75">
      <c r="A382" s="10"/>
      <c r="B382" s="10"/>
      <c r="C382" s="10"/>
      <c r="D382" s="10"/>
      <c r="E382" s="10"/>
      <c r="F382" s="119"/>
    </row>
    <row r="383" spans="1:6" ht="12.75">
      <c r="A383" s="10"/>
      <c r="B383" s="10"/>
      <c r="C383" s="10"/>
      <c r="D383" s="10"/>
      <c r="E383" s="10"/>
      <c r="F383" s="119"/>
    </row>
    <row r="384" spans="1:6" ht="12.75">
      <c r="A384" s="10"/>
      <c r="B384" s="10"/>
      <c r="C384" s="10"/>
      <c r="D384" s="10"/>
      <c r="E384" s="10"/>
      <c r="F384" s="119"/>
    </row>
    <row r="385" spans="1:6" ht="12.75">
      <c r="A385" s="10"/>
      <c r="B385" s="10"/>
      <c r="C385" s="10"/>
      <c r="D385" s="10"/>
      <c r="E385" s="10"/>
      <c r="F385" s="119"/>
    </row>
    <row r="386" spans="1:6" ht="12.75">
      <c r="A386" s="10"/>
      <c r="B386" s="10"/>
      <c r="C386" s="10"/>
      <c r="D386" s="10"/>
      <c r="E386" s="10"/>
      <c r="F386" s="119"/>
    </row>
    <row r="387" spans="1:6" ht="12.75">
      <c r="A387" s="10"/>
      <c r="B387" s="10"/>
      <c r="C387" s="10"/>
      <c r="D387" s="10"/>
      <c r="E387" s="10"/>
      <c r="F387" s="119"/>
    </row>
    <row r="388" spans="1:6" ht="12.75">
      <c r="A388" s="10"/>
      <c r="B388" s="10"/>
      <c r="C388" s="10"/>
      <c r="D388" s="10"/>
      <c r="E388" s="10"/>
      <c r="F388" s="119"/>
    </row>
    <row r="389" spans="1:6" ht="12.75">
      <c r="A389" s="10"/>
      <c r="B389" s="10"/>
      <c r="C389" s="10"/>
      <c r="D389" s="10"/>
      <c r="E389" s="10"/>
      <c r="F389" s="119"/>
    </row>
    <row r="390" spans="1:6" ht="12.75">
      <c r="A390" s="10"/>
      <c r="B390" s="10"/>
      <c r="C390" s="10"/>
      <c r="D390" s="10"/>
      <c r="E390" s="10"/>
      <c r="F390" s="119"/>
    </row>
    <row r="391" spans="1:6" ht="12.75">
      <c r="A391" s="10"/>
      <c r="B391" s="10"/>
      <c r="C391" s="10"/>
      <c r="D391" s="10"/>
      <c r="E391" s="10"/>
      <c r="F391" s="119"/>
    </row>
    <row r="392" spans="1:6" ht="12.75">
      <c r="A392" s="10"/>
      <c r="B392" s="10"/>
      <c r="C392" s="10"/>
      <c r="D392" s="10"/>
      <c r="E392" s="10"/>
      <c r="F392" s="119"/>
    </row>
    <row r="393" spans="1:6" ht="12.75">
      <c r="A393" s="10"/>
      <c r="B393" s="10"/>
      <c r="C393" s="10"/>
      <c r="D393" s="10"/>
      <c r="E393" s="10"/>
      <c r="F393" s="119"/>
    </row>
    <row r="394" spans="1:6" ht="12.75">
      <c r="A394" s="10"/>
      <c r="B394" s="10"/>
      <c r="C394" s="10"/>
      <c r="D394" s="10"/>
      <c r="E394" s="10"/>
      <c r="F394" s="119"/>
    </row>
    <row r="395" spans="1:6" ht="12.75">
      <c r="A395" s="10"/>
      <c r="B395" s="10"/>
      <c r="C395" s="10"/>
      <c r="D395" s="10"/>
      <c r="E395" s="10"/>
      <c r="F395" s="119"/>
    </row>
    <row r="396" spans="1:6" ht="12.75">
      <c r="A396" s="10"/>
      <c r="B396" s="10"/>
      <c r="C396" s="10"/>
      <c r="D396" s="10"/>
      <c r="E396" s="10"/>
      <c r="F396" s="119"/>
    </row>
    <row r="397" spans="1:6" ht="12.75">
      <c r="A397" s="10"/>
      <c r="B397" s="10"/>
      <c r="C397" s="10"/>
      <c r="D397" s="10"/>
      <c r="E397" s="10"/>
      <c r="F397" s="119"/>
    </row>
    <row r="398" spans="1:6" ht="12.75">
      <c r="A398" s="10"/>
      <c r="B398" s="10"/>
      <c r="C398" s="10"/>
      <c r="D398" s="10"/>
      <c r="E398" s="10"/>
      <c r="F398" s="119"/>
    </row>
    <row r="399" spans="1:6" ht="12.75">
      <c r="A399" s="10"/>
      <c r="B399" s="10"/>
      <c r="C399" s="10"/>
      <c r="D399" s="10"/>
      <c r="E399" s="10"/>
      <c r="F399" s="119"/>
    </row>
    <row r="400" spans="1:6" ht="12.75">
      <c r="A400" s="10"/>
      <c r="B400" s="10"/>
      <c r="C400" s="10"/>
      <c r="D400" s="10"/>
      <c r="E400" s="10"/>
      <c r="F400" s="119"/>
    </row>
    <row r="401" spans="1:6" ht="12.75">
      <c r="A401" s="10"/>
      <c r="B401" s="10"/>
      <c r="C401" s="10"/>
      <c r="D401" s="10"/>
      <c r="E401" s="10"/>
      <c r="F401" s="119"/>
    </row>
    <row r="402" spans="1:6" ht="12.75">
      <c r="A402" s="10"/>
      <c r="B402" s="10"/>
      <c r="C402" s="10"/>
      <c r="D402" s="10"/>
      <c r="E402" s="10"/>
      <c r="F402" s="119"/>
    </row>
    <row r="403" spans="1:6" ht="12.75">
      <c r="A403" s="10"/>
      <c r="B403" s="10"/>
      <c r="C403" s="10"/>
      <c r="D403" s="10"/>
      <c r="E403" s="10"/>
      <c r="F403" s="119"/>
    </row>
    <row r="404" spans="1:6" ht="12.75">
      <c r="A404" s="10"/>
      <c r="B404" s="10"/>
      <c r="C404" s="10"/>
      <c r="D404" s="10"/>
      <c r="E404" s="10"/>
      <c r="F404" s="119"/>
    </row>
    <row r="405" spans="1:6" ht="12.75">
      <c r="A405" s="10"/>
      <c r="B405" s="10"/>
      <c r="C405" s="10"/>
      <c r="D405" s="10"/>
      <c r="E405" s="10"/>
      <c r="F405" s="119"/>
    </row>
    <row r="406" spans="1:6" ht="12.75">
      <c r="A406" s="10"/>
      <c r="B406" s="10"/>
      <c r="C406" s="10"/>
      <c r="D406" s="10"/>
      <c r="E406" s="10"/>
      <c r="F406" s="119"/>
    </row>
    <row r="407" spans="1:6" ht="12.75">
      <c r="A407" s="10"/>
      <c r="B407" s="10"/>
      <c r="C407" s="10"/>
      <c r="D407" s="10"/>
      <c r="E407" s="10"/>
      <c r="F407" s="119"/>
    </row>
    <row r="408" spans="1:6" ht="12.75">
      <c r="A408" s="10"/>
      <c r="B408" s="10"/>
      <c r="C408" s="10"/>
      <c r="D408" s="10"/>
      <c r="E408" s="10"/>
      <c r="F408" s="119"/>
    </row>
    <row r="409" spans="1:6" ht="12.75">
      <c r="A409" s="10"/>
      <c r="B409" s="10"/>
      <c r="C409" s="10"/>
      <c r="D409" s="10"/>
      <c r="E409" s="10"/>
      <c r="F409" s="119"/>
    </row>
    <row r="410" spans="1:6" ht="12.75">
      <c r="A410" s="10"/>
      <c r="B410" s="10"/>
      <c r="C410" s="10"/>
      <c r="D410" s="10"/>
      <c r="E410" s="10"/>
      <c r="F410" s="119"/>
    </row>
    <row r="411" spans="1:6" ht="12.75">
      <c r="A411" s="10"/>
      <c r="B411" s="10"/>
      <c r="C411" s="10"/>
      <c r="D411" s="10"/>
      <c r="E411" s="10"/>
      <c r="F411" s="119"/>
    </row>
    <row r="412" spans="1:6" ht="12.75">
      <c r="A412" s="10"/>
      <c r="B412" s="10"/>
      <c r="C412" s="10"/>
      <c r="D412" s="10"/>
      <c r="E412" s="10"/>
      <c r="F412" s="119"/>
    </row>
    <row r="413" spans="1:6" ht="12.75">
      <c r="A413" s="10"/>
      <c r="B413" s="10"/>
      <c r="C413" s="10"/>
      <c r="D413" s="10"/>
      <c r="E413" s="10"/>
      <c r="F413" s="119"/>
    </row>
    <row r="414" spans="1:6" ht="12.75">
      <c r="A414" s="10"/>
      <c r="B414" s="10"/>
      <c r="C414" s="10"/>
      <c r="D414" s="10"/>
      <c r="E414" s="10"/>
      <c r="F414" s="119"/>
    </row>
    <row r="415" spans="1:6" ht="12.75">
      <c r="A415" s="10"/>
      <c r="B415" s="10"/>
      <c r="C415" s="10"/>
      <c r="D415" s="10"/>
      <c r="E415" s="10"/>
      <c r="F415" s="119"/>
    </row>
    <row r="416" spans="1:6" ht="12.75">
      <c r="A416" s="10"/>
      <c r="B416" s="10"/>
      <c r="C416" s="10"/>
      <c r="D416" s="10"/>
      <c r="E416" s="10"/>
      <c r="F416" s="119"/>
    </row>
    <row r="417" spans="1:6" ht="12.75">
      <c r="A417" s="10"/>
      <c r="B417" s="10"/>
      <c r="C417" s="10"/>
      <c r="D417" s="10"/>
      <c r="E417" s="10"/>
      <c r="F417" s="119"/>
    </row>
    <row r="418" spans="1:6" ht="12.75">
      <c r="A418" s="10"/>
      <c r="B418" s="10"/>
      <c r="C418" s="10"/>
      <c r="D418" s="10"/>
      <c r="E418" s="10"/>
      <c r="F418" s="119"/>
    </row>
    <row r="419" spans="1:6" ht="12.75">
      <c r="A419" s="10"/>
      <c r="B419" s="10"/>
      <c r="C419" s="10"/>
      <c r="D419" s="10"/>
      <c r="E419" s="10"/>
      <c r="F419" s="119"/>
    </row>
    <row r="420" spans="1:6" ht="12.75">
      <c r="A420" s="10"/>
      <c r="B420" s="10"/>
      <c r="C420" s="10"/>
      <c r="D420" s="10"/>
      <c r="E420" s="10"/>
      <c r="F420" s="119"/>
    </row>
    <row r="421" spans="1:6" ht="12.75">
      <c r="A421" s="10"/>
      <c r="B421" s="10"/>
      <c r="C421" s="10"/>
      <c r="D421" s="10"/>
      <c r="E421" s="10"/>
      <c r="F421" s="119"/>
    </row>
    <row r="422" spans="1:6" ht="12.75">
      <c r="A422" s="10"/>
      <c r="B422" s="10"/>
      <c r="C422" s="10"/>
      <c r="D422" s="10"/>
      <c r="E422" s="10"/>
      <c r="F422" s="119"/>
    </row>
    <row r="423" spans="1:6" ht="12.75">
      <c r="A423" s="10"/>
      <c r="B423" s="10"/>
      <c r="C423" s="10"/>
      <c r="D423" s="10"/>
      <c r="E423" s="10"/>
      <c r="F423" s="119"/>
    </row>
    <row r="424" spans="1:6" ht="12.75">
      <c r="A424" s="10"/>
      <c r="B424" s="10"/>
      <c r="C424" s="10"/>
      <c r="D424" s="10"/>
      <c r="E424" s="10"/>
      <c r="F424" s="119"/>
    </row>
    <row r="425" spans="1:6" ht="12.75">
      <c r="A425" s="10"/>
      <c r="B425" s="10"/>
      <c r="C425" s="10"/>
      <c r="D425" s="10"/>
      <c r="E425" s="10"/>
      <c r="F425" s="119"/>
    </row>
    <row r="426" spans="1:6" ht="12.75">
      <c r="A426" s="10"/>
      <c r="B426" s="10"/>
      <c r="C426" s="10"/>
      <c r="D426" s="10"/>
      <c r="E426" s="10"/>
      <c r="F426" s="119"/>
    </row>
    <row r="427" spans="1:6" ht="12.75">
      <c r="A427" s="10"/>
      <c r="B427" s="10"/>
      <c r="C427" s="10"/>
      <c r="D427" s="10"/>
      <c r="E427" s="10"/>
      <c r="F427" s="119"/>
    </row>
    <row r="428" spans="1:6" ht="12.75">
      <c r="A428" s="10"/>
      <c r="B428" s="10"/>
      <c r="C428" s="10"/>
      <c r="D428" s="10"/>
      <c r="E428" s="10"/>
      <c r="F428" s="119"/>
    </row>
    <row r="429" spans="1:6" ht="12.75">
      <c r="A429" s="10"/>
      <c r="B429" s="10"/>
      <c r="C429" s="10"/>
      <c r="D429" s="10"/>
      <c r="E429" s="10"/>
      <c r="F429" s="119"/>
    </row>
    <row r="430" spans="1:6" ht="12.75">
      <c r="A430" s="10"/>
      <c r="B430" s="10"/>
      <c r="C430" s="10"/>
      <c r="D430" s="10"/>
      <c r="E430" s="10"/>
      <c r="F430" s="119"/>
    </row>
    <row r="431" spans="1:6" ht="12.75">
      <c r="A431" s="10"/>
      <c r="B431" s="10"/>
      <c r="C431" s="10"/>
      <c r="D431" s="10"/>
      <c r="E431" s="10"/>
      <c r="F431" s="119"/>
    </row>
    <row r="432" spans="1:6" ht="12.75">
      <c r="A432" s="10"/>
      <c r="B432" s="10"/>
      <c r="C432" s="10"/>
      <c r="D432" s="10"/>
      <c r="E432" s="10"/>
      <c r="F432" s="119"/>
    </row>
    <row r="433" spans="1:6" ht="12.75">
      <c r="A433" s="10"/>
      <c r="B433" s="10"/>
      <c r="C433" s="10"/>
      <c r="D433" s="10"/>
      <c r="E433" s="10"/>
      <c r="F433" s="119"/>
    </row>
    <row r="434" spans="1:6" ht="12.75">
      <c r="A434" s="10"/>
      <c r="B434" s="10"/>
      <c r="C434" s="10"/>
      <c r="D434" s="10"/>
      <c r="E434" s="10"/>
      <c r="F434" s="119"/>
    </row>
    <row r="435" spans="1:6" ht="12.75">
      <c r="A435" s="10"/>
      <c r="B435" s="10"/>
      <c r="C435" s="10"/>
      <c r="D435" s="10"/>
      <c r="E435" s="10"/>
      <c r="F435" s="119"/>
    </row>
    <row r="436" spans="1:6" ht="12.75">
      <c r="A436" s="10"/>
      <c r="B436" s="10"/>
      <c r="C436" s="10"/>
      <c r="D436" s="10"/>
      <c r="E436" s="10"/>
      <c r="F436" s="119"/>
    </row>
    <row r="437" spans="1:6" ht="12.75">
      <c r="A437" s="10"/>
      <c r="B437" s="10"/>
      <c r="C437" s="10"/>
      <c r="D437" s="10"/>
      <c r="E437" s="10"/>
      <c r="F437" s="119"/>
    </row>
    <row r="438" spans="1:6" ht="12.75">
      <c r="A438" s="10"/>
      <c r="B438" s="10"/>
      <c r="C438" s="10"/>
      <c r="D438" s="10"/>
      <c r="E438" s="10"/>
      <c r="F438" s="119"/>
    </row>
    <row r="439" spans="1:6" ht="12.75">
      <c r="A439" s="10"/>
      <c r="B439" s="10"/>
      <c r="C439" s="10"/>
      <c r="D439" s="10"/>
      <c r="E439" s="10"/>
      <c r="F439" s="119"/>
    </row>
    <row r="440" spans="1:6" ht="12.75">
      <c r="A440" s="10"/>
      <c r="B440" s="10"/>
      <c r="C440" s="10"/>
      <c r="D440" s="10"/>
      <c r="E440" s="10"/>
      <c r="F440" s="119"/>
    </row>
    <row r="441" spans="1:6" ht="12.75">
      <c r="A441" s="10"/>
      <c r="B441" s="10"/>
      <c r="C441" s="10"/>
      <c r="D441" s="10"/>
      <c r="E441" s="10"/>
      <c r="F441" s="119"/>
    </row>
    <row r="442" spans="1:6" ht="12.75">
      <c r="A442" s="10"/>
      <c r="B442" s="10"/>
      <c r="C442" s="10"/>
      <c r="D442" s="10"/>
      <c r="E442" s="10"/>
      <c r="F442" s="119"/>
    </row>
    <row r="443" spans="1:6" ht="12.75">
      <c r="A443" s="10"/>
      <c r="B443" s="10"/>
      <c r="C443" s="10"/>
      <c r="D443" s="10"/>
      <c r="E443" s="10"/>
      <c r="F443" s="119"/>
    </row>
    <row r="444" spans="1:6" ht="12.75">
      <c r="A444" s="10"/>
      <c r="B444" s="10"/>
      <c r="C444" s="10"/>
      <c r="D444" s="10"/>
      <c r="E444" s="10"/>
      <c r="F444" s="119"/>
    </row>
    <row r="445" spans="1:6" ht="12.75">
      <c r="A445" s="10"/>
      <c r="B445" s="10"/>
      <c r="C445" s="10"/>
      <c r="D445" s="10"/>
      <c r="E445" s="10"/>
      <c r="F445" s="119"/>
    </row>
    <row r="446" spans="1:6" ht="12.75">
      <c r="A446" s="10"/>
      <c r="B446" s="10"/>
      <c r="C446" s="10"/>
      <c r="D446" s="10"/>
      <c r="E446" s="10"/>
      <c r="F446" s="119"/>
    </row>
    <row r="447" spans="1:6" ht="12.75">
      <c r="A447" s="10"/>
      <c r="B447" s="10"/>
      <c r="C447" s="10"/>
      <c r="D447" s="10"/>
      <c r="E447" s="10"/>
      <c r="F447" s="119"/>
    </row>
    <row r="448" spans="1:6" ht="12.75">
      <c r="A448" s="10"/>
      <c r="B448" s="10"/>
      <c r="C448" s="10"/>
      <c r="D448" s="10"/>
      <c r="E448" s="10"/>
      <c r="F448" s="119"/>
    </row>
    <row r="449" spans="1:6" ht="12.75">
      <c r="A449" s="10"/>
      <c r="B449" s="10"/>
      <c r="C449" s="10"/>
      <c r="D449" s="10"/>
      <c r="E449" s="10"/>
      <c r="F449" s="119"/>
    </row>
    <row r="450" spans="1:6" ht="12.75">
      <c r="A450" s="10"/>
      <c r="B450" s="10"/>
      <c r="C450" s="10"/>
      <c r="D450" s="10"/>
      <c r="E450" s="10"/>
      <c r="F450" s="119"/>
    </row>
    <row r="451" spans="1:6" ht="12.75">
      <c r="A451" s="10"/>
      <c r="B451" s="10"/>
      <c r="C451" s="10"/>
      <c r="D451" s="10"/>
      <c r="E451" s="10"/>
      <c r="F451" s="119"/>
    </row>
    <row r="452" spans="1:6" ht="12.75">
      <c r="A452" s="10"/>
      <c r="B452" s="10"/>
      <c r="C452" s="10"/>
      <c r="D452" s="10"/>
      <c r="E452" s="10"/>
      <c r="F452" s="119"/>
    </row>
    <row r="453" spans="1:6" ht="12.75">
      <c r="A453" s="10"/>
      <c r="B453" s="10"/>
      <c r="C453" s="10"/>
      <c r="D453" s="10"/>
      <c r="E453" s="10"/>
      <c r="F453" s="119"/>
    </row>
    <row r="454" spans="1:6" ht="12.75">
      <c r="A454" s="10"/>
      <c r="B454" s="10"/>
      <c r="C454" s="10"/>
      <c r="D454" s="10"/>
      <c r="E454" s="10"/>
      <c r="F454" s="119"/>
    </row>
    <row r="455" spans="1:6" ht="12.75">
      <c r="A455" s="10"/>
      <c r="B455" s="10"/>
      <c r="C455" s="10"/>
      <c r="D455" s="10"/>
      <c r="E455" s="10"/>
      <c r="F455" s="119"/>
    </row>
    <row r="456" spans="1:6" ht="12.75">
      <c r="A456" s="10"/>
      <c r="B456" s="10"/>
      <c r="C456" s="10"/>
      <c r="D456" s="10"/>
      <c r="E456" s="10"/>
      <c r="F456" s="119"/>
    </row>
    <row r="457" spans="1:6" ht="12.75">
      <c r="A457" s="10"/>
      <c r="B457" s="10"/>
      <c r="C457" s="10"/>
      <c r="D457" s="10"/>
      <c r="E457" s="10"/>
      <c r="F457" s="119"/>
    </row>
    <row r="458" spans="1:6" ht="12.75">
      <c r="A458" s="10"/>
      <c r="B458" s="10"/>
      <c r="C458" s="10"/>
      <c r="D458" s="10"/>
      <c r="E458" s="10"/>
      <c r="F458" s="119"/>
    </row>
    <row r="459" spans="1:6" ht="12.75">
      <c r="A459" s="10"/>
      <c r="B459" s="10"/>
      <c r="C459" s="10"/>
      <c r="D459" s="10"/>
      <c r="E459" s="10"/>
      <c r="F459" s="119"/>
    </row>
    <row r="460" spans="1:6" ht="12.75">
      <c r="A460" s="10"/>
      <c r="B460" s="10"/>
      <c r="C460" s="10"/>
      <c r="D460" s="10"/>
      <c r="E460" s="10"/>
      <c r="F460" s="119"/>
    </row>
    <row r="461" spans="1:6" ht="12.75">
      <c r="A461" s="10"/>
      <c r="B461" s="10"/>
      <c r="C461" s="10"/>
      <c r="D461" s="10"/>
      <c r="E461" s="10"/>
      <c r="F461" s="119"/>
    </row>
    <row r="462" spans="1:6" ht="12.75">
      <c r="A462" s="10"/>
      <c r="B462" s="10"/>
      <c r="C462" s="10"/>
      <c r="D462" s="10"/>
      <c r="E462" s="10"/>
      <c r="F462" s="119"/>
    </row>
    <row r="463" spans="1:6" ht="12.75">
      <c r="A463" s="10"/>
      <c r="B463" s="10"/>
      <c r="C463" s="10"/>
      <c r="D463" s="10"/>
      <c r="E463" s="10"/>
      <c r="F463" s="119"/>
    </row>
    <row r="464" spans="1:6" ht="12.75">
      <c r="A464" s="10"/>
      <c r="B464" s="10"/>
      <c r="C464" s="10"/>
      <c r="D464" s="10"/>
      <c r="E464" s="10"/>
      <c r="F464" s="119"/>
    </row>
    <row r="465" spans="1:6" ht="12.75">
      <c r="A465" s="10"/>
      <c r="B465" s="10"/>
      <c r="C465" s="10"/>
      <c r="D465" s="10"/>
      <c r="E465" s="10"/>
      <c r="F465" s="119"/>
    </row>
    <row r="466" spans="1:6" ht="12.75">
      <c r="A466" s="10"/>
      <c r="B466" s="10"/>
      <c r="C466" s="10"/>
      <c r="D466" s="10"/>
      <c r="E466" s="10"/>
      <c r="F466" s="119"/>
    </row>
    <row r="467" spans="1:6" ht="12.75">
      <c r="A467" s="10"/>
      <c r="B467" s="10"/>
      <c r="C467" s="10"/>
      <c r="D467" s="10"/>
      <c r="E467" s="10"/>
      <c r="F467" s="119"/>
    </row>
    <row r="468" spans="1:6" ht="12.75">
      <c r="A468" s="10"/>
      <c r="B468" s="10"/>
      <c r="C468" s="10"/>
      <c r="D468" s="10"/>
      <c r="E468" s="10"/>
      <c r="F468" s="119"/>
    </row>
    <row r="469" spans="1:6" ht="12.75">
      <c r="A469" s="10"/>
      <c r="B469" s="10"/>
      <c r="C469" s="10"/>
      <c r="D469" s="10"/>
      <c r="E469" s="10"/>
      <c r="F469" s="119"/>
    </row>
    <row r="470" spans="1:6" ht="12.75">
      <c r="A470" s="10"/>
      <c r="B470" s="10"/>
      <c r="C470" s="10"/>
      <c r="D470" s="10"/>
      <c r="E470" s="10"/>
      <c r="F470" s="119"/>
    </row>
    <row r="471" spans="1:6" ht="12.75">
      <c r="A471" s="10"/>
      <c r="B471" s="10"/>
      <c r="C471" s="10"/>
      <c r="D471" s="10"/>
      <c r="E471" s="10"/>
      <c r="F471" s="119"/>
    </row>
    <row r="472" spans="1:6" ht="12.75">
      <c r="A472" s="10"/>
      <c r="B472" s="10"/>
      <c r="C472" s="10"/>
      <c r="D472" s="10"/>
      <c r="E472" s="10"/>
      <c r="F472" s="119"/>
    </row>
    <row r="473" spans="1:6" ht="12.75">
      <c r="A473" s="10"/>
      <c r="B473" s="10"/>
      <c r="C473" s="10"/>
      <c r="D473" s="10"/>
      <c r="E473" s="10"/>
      <c r="F473" s="119"/>
    </row>
    <row r="474" spans="1:6" ht="12.75">
      <c r="A474" s="10"/>
      <c r="B474" s="10"/>
      <c r="C474" s="10"/>
      <c r="D474" s="10"/>
      <c r="E474" s="10"/>
      <c r="F474" s="119"/>
    </row>
    <row r="475" spans="1:6" ht="12.75">
      <c r="A475" s="10"/>
      <c r="B475" s="10"/>
      <c r="C475" s="10"/>
      <c r="D475" s="10"/>
      <c r="E475" s="10"/>
      <c r="F475" s="119"/>
    </row>
    <row r="476" spans="1:6" ht="12.75">
      <c r="A476" s="10"/>
      <c r="B476" s="10"/>
      <c r="C476" s="10"/>
      <c r="D476" s="10"/>
      <c r="E476" s="10"/>
      <c r="F476" s="119"/>
    </row>
    <row r="477" spans="1:6" ht="12.75">
      <c r="A477" s="10"/>
      <c r="B477" s="10"/>
      <c r="C477" s="10"/>
      <c r="D477" s="10"/>
      <c r="E477" s="10"/>
      <c r="F477" s="119"/>
    </row>
    <row r="478" spans="1:6" ht="12.75">
      <c r="A478" s="10"/>
      <c r="B478" s="10"/>
      <c r="C478" s="10"/>
      <c r="D478" s="10"/>
      <c r="E478" s="10"/>
      <c r="F478" s="119"/>
    </row>
    <row r="479" spans="1:6" ht="12.75">
      <c r="A479" s="10"/>
      <c r="B479" s="10"/>
      <c r="C479" s="10"/>
      <c r="D479" s="10"/>
      <c r="E479" s="10"/>
      <c r="F479" s="119"/>
    </row>
    <row r="480" spans="1:6" ht="12.75">
      <c r="A480" s="10"/>
      <c r="B480" s="10"/>
      <c r="C480" s="10"/>
      <c r="D480" s="10"/>
      <c r="E480" s="10"/>
      <c r="F480" s="119"/>
    </row>
    <row r="481" spans="1:6" ht="12.75">
      <c r="A481" s="10"/>
      <c r="B481" s="10"/>
      <c r="C481" s="10"/>
      <c r="D481" s="10"/>
      <c r="E481" s="10"/>
      <c r="F481" s="119"/>
    </row>
    <row r="482" spans="1:6" ht="12.75">
      <c r="A482" s="10"/>
      <c r="B482" s="10"/>
      <c r="C482" s="10"/>
      <c r="D482" s="10"/>
      <c r="E482" s="10"/>
      <c r="F482" s="119"/>
    </row>
    <row r="483" spans="1:6" ht="12.75">
      <c r="A483" s="10"/>
      <c r="B483" s="10"/>
      <c r="C483" s="10"/>
      <c r="D483" s="10"/>
      <c r="E483" s="10"/>
      <c r="F483" s="119"/>
    </row>
    <row r="484" spans="1:6" ht="12.75">
      <c r="A484" s="10"/>
      <c r="B484" s="10"/>
      <c r="C484" s="10"/>
      <c r="D484" s="10"/>
      <c r="E484" s="10"/>
      <c r="F484" s="119"/>
    </row>
    <row r="485" spans="1:6" ht="12.75">
      <c r="A485" s="10"/>
      <c r="B485" s="10"/>
      <c r="C485" s="10"/>
      <c r="D485" s="10"/>
      <c r="E485" s="10"/>
      <c r="F485" s="119"/>
    </row>
    <row r="486" spans="1:6" ht="12.75">
      <c r="A486" s="10"/>
      <c r="B486" s="10"/>
      <c r="C486" s="10"/>
      <c r="D486" s="10"/>
      <c r="E486" s="10"/>
      <c r="F486" s="119"/>
    </row>
    <row r="487" spans="1:6" ht="12.75">
      <c r="A487" s="10"/>
      <c r="B487" s="10"/>
      <c r="C487" s="10"/>
      <c r="D487" s="10"/>
      <c r="E487" s="10"/>
      <c r="F487" s="119"/>
    </row>
    <row r="488" spans="1:6" ht="12.75">
      <c r="A488" s="10"/>
      <c r="B488" s="10"/>
      <c r="C488" s="10"/>
      <c r="D488" s="10"/>
      <c r="E488" s="10"/>
      <c r="F488" s="119"/>
    </row>
    <row r="489" spans="1:6" ht="12.75">
      <c r="A489" s="10"/>
      <c r="B489" s="10"/>
      <c r="C489" s="10"/>
      <c r="D489" s="10"/>
      <c r="E489" s="10"/>
      <c r="F489" s="119"/>
    </row>
    <row r="490" spans="1:6" ht="12.75">
      <c r="A490" s="10"/>
      <c r="B490" s="10"/>
      <c r="C490" s="10"/>
      <c r="D490" s="10"/>
      <c r="E490" s="10"/>
      <c r="F490" s="119"/>
    </row>
    <row r="491" spans="1:6" ht="12.75">
      <c r="A491" s="10"/>
      <c r="B491" s="10"/>
      <c r="C491" s="10"/>
      <c r="D491" s="10"/>
      <c r="E491" s="10"/>
      <c r="F491" s="119"/>
    </row>
    <row r="492" spans="1:6" ht="12.75">
      <c r="A492" s="10"/>
      <c r="B492" s="10"/>
      <c r="C492" s="10"/>
      <c r="D492" s="10"/>
      <c r="E492" s="10"/>
      <c r="F492" s="119"/>
    </row>
    <row r="493" spans="1:6" ht="12.75">
      <c r="A493" s="10"/>
      <c r="B493" s="10"/>
      <c r="C493" s="10"/>
      <c r="D493" s="10"/>
      <c r="E493" s="10"/>
      <c r="F493" s="119"/>
    </row>
    <row r="494" spans="1:6" ht="12.75">
      <c r="A494" s="10"/>
      <c r="B494" s="10"/>
      <c r="C494" s="10"/>
      <c r="D494" s="10"/>
      <c r="E494" s="10"/>
      <c r="F494" s="119"/>
    </row>
    <row r="495" spans="1:6" ht="12.75">
      <c r="A495" s="10"/>
      <c r="B495" s="10"/>
      <c r="C495" s="10"/>
      <c r="D495" s="10"/>
      <c r="E495" s="10"/>
      <c r="F495" s="119"/>
    </row>
    <row r="496" spans="1:6" ht="12.75">
      <c r="A496" s="10"/>
      <c r="B496" s="10"/>
      <c r="C496" s="10"/>
      <c r="D496" s="10"/>
      <c r="E496" s="10"/>
      <c r="F496" s="119"/>
    </row>
    <row r="497" spans="1:6" ht="12.75">
      <c r="A497" s="10"/>
      <c r="B497" s="10"/>
      <c r="C497" s="10"/>
      <c r="D497" s="10"/>
      <c r="E497" s="10"/>
      <c r="F497" s="119"/>
    </row>
    <row r="498" spans="1:6" ht="12.75">
      <c r="A498" s="10"/>
      <c r="B498" s="10"/>
      <c r="C498" s="10"/>
      <c r="D498" s="10"/>
      <c r="E498" s="10"/>
      <c r="F498" s="119"/>
    </row>
    <row r="499" spans="1:6" ht="12.75">
      <c r="A499" s="10"/>
      <c r="B499" s="10"/>
      <c r="C499" s="10"/>
      <c r="D499" s="10"/>
      <c r="E499" s="10"/>
      <c r="F499" s="119"/>
    </row>
    <row r="500" spans="1:6" ht="12.75">
      <c r="A500" s="10"/>
      <c r="B500" s="10"/>
      <c r="C500" s="10"/>
      <c r="D500" s="10"/>
      <c r="E500" s="10"/>
      <c r="F500" s="119"/>
    </row>
    <row r="501" spans="1:6" ht="12.75">
      <c r="A501" s="10"/>
      <c r="B501" s="10"/>
      <c r="C501" s="10"/>
      <c r="D501" s="10"/>
      <c r="E501" s="10"/>
      <c r="F501" s="119"/>
    </row>
    <row r="502" spans="1:6" ht="12.75">
      <c r="A502" s="10"/>
      <c r="B502" s="10"/>
      <c r="C502" s="10"/>
      <c r="D502" s="10"/>
      <c r="E502" s="10"/>
      <c r="F502" s="119"/>
    </row>
    <row r="503" spans="1:6" ht="12.75">
      <c r="A503" s="10"/>
      <c r="B503" s="10"/>
      <c r="C503" s="10"/>
      <c r="D503" s="10"/>
      <c r="E503" s="10"/>
      <c r="F503" s="119"/>
    </row>
    <row r="504" spans="1:6" ht="12.75">
      <c r="A504" s="10"/>
      <c r="B504" s="10"/>
      <c r="C504" s="10"/>
      <c r="D504" s="10"/>
      <c r="E504" s="10"/>
      <c r="F504" s="119"/>
    </row>
    <row r="505" spans="1:6" ht="12.75">
      <c r="A505" s="10"/>
      <c r="B505" s="10"/>
      <c r="C505" s="10"/>
      <c r="D505" s="10"/>
      <c r="E505" s="10"/>
      <c r="F505" s="119"/>
    </row>
    <row r="506" spans="1:6" ht="12.75">
      <c r="A506" s="10"/>
      <c r="B506" s="10"/>
      <c r="C506" s="10"/>
      <c r="D506" s="10"/>
      <c r="E506" s="10"/>
      <c r="F506" s="119"/>
    </row>
    <row r="507" spans="1:6" ht="12.75">
      <c r="A507" s="10"/>
      <c r="B507" s="10"/>
      <c r="C507" s="10"/>
      <c r="D507" s="10"/>
      <c r="E507" s="10"/>
      <c r="F507" s="119"/>
    </row>
    <row r="508" spans="1:6" ht="12.75">
      <c r="A508" s="10"/>
      <c r="B508" s="10"/>
      <c r="C508" s="10"/>
      <c r="D508" s="10"/>
      <c r="E508" s="10"/>
      <c r="F508" s="119"/>
    </row>
    <row r="509" spans="1:6" ht="12.75">
      <c r="A509" s="10"/>
      <c r="B509" s="10"/>
      <c r="C509" s="10"/>
      <c r="D509" s="10"/>
      <c r="E509" s="10"/>
      <c r="F509" s="119"/>
    </row>
    <row r="510" spans="1:6" ht="12.75">
      <c r="A510" s="10"/>
      <c r="B510" s="10"/>
      <c r="C510" s="10"/>
      <c r="D510" s="10"/>
      <c r="E510" s="10"/>
      <c r="F510" s="119"/>
    </row>
    <row r="511" spans="1:6" ht="12.75">
      <c r="A511" s="10"/>
      <c r="B511" s="10"/>
      <c r="C511" s="10"/>
      <c r="D511" s="10"/>
      <c r="E511" s="10"/>
      <c r="F511" s="119"/>
    </row>
    <row r="512" spans="1:6" ht="12.75">
      <c r="A512" s="10"/>
      <c r="B512" s="10"/>
      <c r="C512" s="10"/>
      <c r="D512" s="10"/>
      <c r="E512" s="10"/>
      <c r="F512" s="119"/>
    </row>
    <row r="513" spans="1:6" ht="12.75">
      <c r="A513" s="10"/>
      <c r="B513" s="10"/>
      <c r="C513" s="10"/>
      <c r="D513" s="10"/>
      <c r="E513" s="10"/>
      <c r="F513" s="119"/>
    </row>
    <row r="514" spans="1:6" ht="12.75">
      <c r="A514" s="10"/>
      <c r="B514" s="10"/>
      <c r="C514" s="10"/>
      <c r="D514" s="10"/>
      <c r="E514" s="10"/>
      <c r="F514" s="119"/>
    </row>
    <row r="515" spans="1:6" ht="12.75">
      <c r="A515" s="10"/>
      <c r="B515" s="10"/>
      <c r="C515" s="10"/>
      <c r="D515" s="10"/>
      <c r="E515" s="10"/>
      <c r="F515" s="119"/>
    </row>
    <row r="516" spans="1:6" ht="12.75">
      <c r="A516" s="10"/>
      <c r="B516" s="10"/>
      <c r="C516" s="10"/>
      <c r="D516" s="10"/>
      <c r="E516" s="10"/>
      <c r="F516" s="119"/>
    </row>
    <row r="517" spans="1:6" ht="12.75">
      <c r="A517" s="10"/>
      <c r="B517" s="10"/>
      <c r="C517" s="10"/>
      <c r="D517" s="10"/>
      <c r="E517" s="10"/>
      <c r="F517" s="119"/>
    </row>
    <row r="518" spans="1:6" ht="12.75">
      <c r="A518" s="10"/>
      <c r="B518" s="10"/>
      <c r="C518" s="10"/>
      <c r="D518" s="10"/>
      <c r="E518" s="10"/>
      <c r="F518" s="119"/>
    </row>
    <row r="519" spans="1:6" ht="12.75">
      <c r="A519" s="10"/>
      <c r="B519" s="10"/>
      <c r="C519" s="10"/>
      <c r="D519" s="10"/>
      <c r="E519" s="10"/>
      <c r="F519" s="119"/>
    </row>
    <row r="520" spans="1:6" ht="12.75">
      <c r="A520" s="10"/>
      <c r="B520" s="10"/>
      <c r="C520" s="10"/>
      <c r="D520" s="10"/>
      <c r="E520" s="10"/>
      <c r="F520" s="119"/>
    </row>
    <row r="521" spans="1:6" ht="12.75">
      <c r="A521" s="10"/>
      <c r="B521" s="10"/>
      <c r="C521" s="10"/>
      <c r="D521" s="10"/>
      <c r="E521" s="10"/>
      <c r="F521" s="119"/>
    </row>
    <row r="522" spans="1:6" ht="12.75">
      <c r="A522" s="10"/>
      <c r="B522" s="10"/>
      <c r="C522" s="10"/>
      <c r="D522" s="10"/>
      <c r="E522" s="10"/>
      <c r="F522" s="119"/>
    </row>
    <row r="523" spans="1:6" ht="12.75">
      <c r="A523" s="10"/>
      <c r="B523" s="10"/>
      <c r="C523" s="10"/>
      <c r="D523" s="10"/>
      <c r="E523" s="10"/>
      <c r="F523" s="119"/>
    </row>
    <row r="524" spans="1:6" ht="12.75">
      <c r="A524" s="10"/>
      <c r="B524" s="10"/>
      <c r="C524" s="10"/>
      <c r="D524" s="10"/>
      <c r="E524" s="10"/>
      <c r="F524" s="119"/>
    </row>
    <row r="525" spans="1:6" ht="12.75">
      <c r="A525" s="10"/>
      <c r="B525" s="10"/>
      <c r="C525" s="10"/>
      <c r="D525" s="10"/>
      <c r="E525" s="10"/>
      <c r="F525" s="119"/>
    </row>
    <row r="526" spans="1:6" ht="12.75">
      <c r="A526" s="10"/>
      <c r="B526" s="10"/>
      <c r="C526" s="10"/>
      <c r="D526" s="10"/>
      <c r="E526" s="10"/>
      <c r="F526" s="119"/>
    </row>
    <row r="527" spans="1:6" ht="12.75">
      <c r="A527" s="10"/>
      <c r="B527" s="10"/>
      <c r="C527" s="10"/>
      <c r="D527" s="10"/>
      <c r="E527" s="10"/>
      <c r="F527" s="119"/>
    </row>
    <row r="528" spans="1:6" ht="12.75">
      <c r="A528" s="10"/>
      <c r="B528" s="10"/>
      <c r="C528" s="10"/>
      <c r="D528" s="10"/>
      <c r="E528" s="10"/>
      <c r="F528" s="119"/>
    </row>
    <row r="529" spans="1:6" ht="12.75">
      <c r="A529" s="10"/>
      <c r="B529" s="10"/>
      <c r="C529" s="10"/>
      <c r="D529" s="10"/>
      <c r="E529" s="10"/>
      <c r="F529" s="119"/>
    </row>
    <row r="530" spans="1:6" ht="12.75">
      <c r="A530" s="10"/>
      <c r="B530" s="10"/>
      <c r="C530" s="10"/>
      <c r="D530" s="10"/>
      <c r="E530" s="10"/>
      <c r="F530" s="119"/>
    </row>
    <row r="531" spans="1:6" ht="12.75">
      <c r="A531" s="10"/>
      <c r="B531" s="10"/>
      <c r="C531" s="10"/>
      <c r="D531" s="10"/>
      <c r="E531" s="10"/>
      <c r="F531" s="119"/>
    </row>
    <row r="532" spans="1:6" ht="12.75">
      <c r="A532" s="10"/>
      <c r="B532" s="10"/>
      <c r="C532" s="10"/>
      <c r="D532" s="10"/>
      <c r="E532" s="10"/>
      <c r="F532" s="119"/>
    </row>
    <row r="533" spans="1:6" ht="12.75">
      <c r="A533" s="10"/>
      <c r="B533" s="10"/>
      <c r="C533" s="10"/>
      <c r="D533" s="10"/>
      <c r="E533" s="10"/>
      <c r="F533" s="119"/>
    </row>
    <row r="534" spans="1:6" ht="12.75">
      <c r="A534" s="10"/>
      <c r="B534" s="10"/>
      <c r="C534" s="10"/>
      <c r="D534" s="10"/>
      <c r="E534" s="10"/>
      <c r="F534" s="119"/>
    </row>
    <row r="535" spans="1:6" ht="12.75">
      <c r="A535" s="10"/>
      <c r="B535" s="10"/>
      <c r="C535" s="10"/>
      <c r="D535" s="10"/>
      <c r="E535" s="10"/>
      <c r="F535" s="119"/>
    </row>
    <row r="536" spans="1:6" ht="12.75">
      <c r="A536" s="10"/>
      <c r="B536" s="10"/>
      <c r="C536" s="10"/>
      <c r="D536" s="10"/>
      <c r="E536" s="10"/>
      <c r="F536" s="119"/>
    </row>
    <row r="537" spans="1:6" ht="12.75">
      <c r="A537" s="10"/>
      <c r="B537" s="10"/>
      <c r="C537" s="10"/>
      <c r="D537" s="10"/>
      <c r="E537" s="10"/>
      <c r="F537" s="119"/>
    </row>
    <row r="538" spans="1:6" ht="12.75">
      <c r="A538" s="10"/>
      <c r="B538" s="10"/>
      <c r="C538" s="10"/>
      <c r="D538" s="10"/>
      <c r="E538" s="10"/>
      <c r="F538" s="119"/>
    </row>
    <row r="539" spans="1:6" ht="12.75">
      <c r="A539" s="10"/>
      <c r="B539" s="10"/>
      <c r="C539" s="10"/>
      <c r="D539" s="10"/>
      <c r="E539" s="10"/>
      <c r="F539" s="119"/>
    </row>
    <row r="540" spans="1:6" ht="12.75">
      <c r="A540" s="10"/>
      <c r="B540" s="10"/>
      <c r="C540" s="10"/>
      <c r="D540" s="10"/>
      <c r="E540" s="10"/>
      <c r="F540" s="119"/>
    </row>
    <row r="541" spans="1:6" ht="12.75">
      <c r="A541" s="10"/>
      <c r="B541" s="10"/>
      <c r="C541" s="10"/>
      <c r="D541" s="10"/>
      <c r="E541" s="10"/>
      <c r="F541" s="119"/>
    </row>
    <row r="542" spans="1:6" ht="12.75">
      <c r="A542" s="10"/>
      <c r="B542" s="10"/>
      <c r="C542" s="10"/>
      <c r="D542" s="10"/>
      <c r="E542" s="10"/>
      <c r="F542" s="119"/>
    </row>
    <row r="543" spans="1:6" ht="12.75">
      <c r="A543" s="10"/>
      <c r="B543" s="10"/>
      <c r="C543" s="10"/>
      <c r="D543" s="10"/>
      <c r="E543" s="10"/>
      <c r="F543" s="119"/>
    </row>
    <row r="544" spans="1:6" ht="12.75">
      <c r="A544" s="10"/>
      <c r="B544" s="10"/>
      <c r="C544" s="10"/>
      <c r="D544" s="10"/>
      <c r="E544" s="10"/>
      <c r="F544" s="119"/>
    </row>
    <row r="545" spans="1:6" ht="12.75">
      <c r="A545" s="10"/>
      <c r="B545" s="10"/>
      <c r="C545" s="10"/>
      <c r="D545" s="10"/>
      <c r="E545" s="10"/>
      <c r="F545" s="119"/>
    </row>
    <row r="546" spans="1:6" ht="12.75">
      <c r="A546" s="10"/>
      <c r="B546" s="10"/>
      <c r="C546" s="10"/>
      <c r="D546" s="10"/>
      <c r="E546" s="10"/>
      <c r="F546" s="119"/>
    </row>
    <row r="547" spans="1:6" ht="12.75">
      <c r="A547" s="10"/>
      <c r="B547" s="10"/>
      <c r="C547" s="10"/>
      <c r="D547" s="10"/>
      <c r="E547" s="10"/>
      <c r="F547" s="119"/>
    </row>
    <row r="548" spans="1:6" ht="12.75">
      <c r="A548" s="10"/>
      <c r="B548" s="10"/>
      <c r="C548" s="10"/>
      <c r="D548" s="10"/>
      <c r="E548" s="10"/>
      <c r="F548" s="119"/>
    </row>
    <row r="549" spans="1:6" ht="12.75">
      <c r="A549" s="10"/>
      <c r="B549" s="10"/>
      <c r="C549" s="10"/>
      <c r="D549" s="10"/>
      <c r="E549" s="10"/>
      <c r="F549" s="119"/>
    </row>
    <row r="550" spans="1:6" ht="12.75">
      <c r="A550" s="10"/>
      <c r="B550" s="10"/>
      <c r="C550" s="10"/>
      <c r="D550" s="10"/>
      <c r="E550" s="10"/>
      <c r="F550" s="119"/>
    </row>
    <row r="551" spans="1:6" ht="12.75">
      <c r="A551" s="10"/>
      <c r="B551" s="10"/>
      <c r="C551" s="10"/>
      <c r="D551" s="10"/>
      <c r="E551" s="10"/>
      <c r="F551" s="119"/>
    </row>
    <row r="552" spans="1:6" ht="12.75">
      <c r="A552" s="10"/>
      <c r="B552" s="10"/>
      <c r="C552" s="10"/>
      <c r="D552" s="10"/>
      <c r="E552" s="10"/>
      <c r="F552" s="119"/>
    </row>
    <row r="553" spans="1:6" ht="12.75">
      <c r="A553" s="10"/>
      <c r="B553" s="10"/>
      <c r="C553" s="10"/>
      <c r="D553" s="10"/>
      <c r="E553" s="10"/>
      <c r="F553" s="119"/>
    </row>
    <row r="554" spans="1:6" ht="12.75">
      <c r="A554" s="10"/>
      <c r="B554" s="10"/>
      <c r="C554" s="10"/>
      <c r="D554" s="10"/>
      <c r="E554" s="10"/>
      <c r="F554" s="119"/>
    </row>
    <row r="555" spans="1:6" ht="12.75">
      <c r="A555" s="10"/>
      <c r="B555" s="10"/>
      <c r="C555" s="10"/>
      <c r="D555" s="10"/>
      <c r="E555" s="10"/>
      <c r="F555" s="119"/>
    </row>
    <row r="556" spans="1:6" ht="12.75">
      <c r="A556" s="10"/>
      <c r="B556" s="10"/>
      <c r="C556" s="10"/>
      <c r="D556" s="10"/>
      <c r="E556" s="10"/>
      <c r="F556" s="119"/>
    </row>
    <row r="557" spans="1:6" ht="12.75">
      <c r="A557" s="10"/>
      <c r="B557" s="10"/>
      <c r="C557" s="10"/>
      <c r="D557" s="10"/>
      <c r="E557" s="10"/>
      <c r="F557" s="119"/>
    </row>
    <row r="558" spans="1:6" ht="12.75">
      <c r="A558" s="10"/>
      <c r="B558" s="10"/>
      <c r="C558" s="10"/>
      <c r="D558" s="10"/>
      <c r="E558" s="10"/>
      <c r="F558" s="119"/>
    </row>
    <row r="559" spans="1:6" ht="12.75">
      <c r="A559" s="10"/>
      <c r="B559" s="10"/>
      <c r="C559" s="10"/>
      <c r="D559" s="10"/>
      <c r="E559" s="10"/>
      <c r="F559" s="119"/>
    </row>
    <row r="560" spans="1:6" ht="12.75">
      <c r="A560" s="10"/>
      <c r="B560" s="10"/>
      <c r="C560" s="10"/>
      <c r="D560" s="10"/>
      <c r="E560" s="10"/>
      <c r="F560" s="119"/>
    </row>
    <row r="561" spans="1:6" ht="12.75">
      <c r="A561" s="10"/>
      <c r="B561" s="10"/>
      <c r="C561" s="10"/>
      <c r="D561" s="10"/>
      <c r="E561" s="10"/>
      <c r="F561" s="119"/>
    </row>
    <row r="562" spans="1:6" ht="12.75">
      <c r="A562" s="10"/>
      <c r="B562" s="10"/>
      <c r="C562" s="10"/>
      <c r="D562" s="10"/>
      <c r="E562" s="10"/>
      <c r="F562" s="119"/>
    </row>
    <row r="563" spans="1:6" ht="12.75">
      <c r="A563" s="10"/>
      <c r="B563" s="10"/>
      <c r="C563" s="10"/>
      <c r="D563" s="10"/>
      <c r="E563" s="10"/>
      <c r="F563" s="119"/>
    </row>
    <row r="564" spans="1:6" ht="12.75">
      <c r="A564" s="10"/>
      <c r="B564" s="10"/>
      <c r="C564" s="10"/>
      <c r="D564" s="10"/>
      <c r="E564" s="10"/>
      <c r="F564" s="119"/>
    </row>
    <row r="565" spans="1:6" ht="12.75">
      <c r="A565" s="10"/>
      <c r="B565" s="10"/>
      <c r="C565" s="10"/>
      <c r="D565" s="10"/>
      <c r="E565" s="10"/>
      <c r="F565" s="119"/>
    </row>
    <row r="566" spans="1:6" ht="12.75">
      <c r="A566" s="10"/>
      <c r="B566" s="10"/>
      <c r="C566" s="10"/>
      <c r="D566" s="10"/>
      <c r="E566" s="10"/>
      <c r="F566" s="119"/>
    </row>
    <row r="567" spans="1:6" ht="12.75">
      <c r="A567" s="10"/>
      <c r="B567" s="10"/>
      <c r="C567" s="10"/>
      <c r="D567" s="10"/>
      <c r="E567" s="10"/>
      <c r="F567" s="119"/>
    </row>
    <row r="568" spans="1:6" ht="12.75">
      <c r="A568" s="10"/>
      <c r="B568" s="10"/>
      <c r="C568" s="10"/>
      <c r="D568" s="10"/>
      <c r="E568" s="10"/>
      <c r="F568" s="119"/>
    </row>
    <row r="569" spans="1:6" ht="12.75">
      <c r="A569" s="10"/>
      <c r="B569" s="10"/>
      <c r="C569" s="10"/>
      <c r="D569" s="10"/>
      <c r="E569" s="10"/>
      <c r="F569" s="119"/>
    </row>
    <row r="570" spans="1:6" ht="12.75">
      <c r="A570" s="10"/>
      <c r="B570" s="10"/>
      <c r="C570" s="10"/>
      <c r="D570" s="10"/>
      <c r="E570" s="10"/>
      <c r="F570" s="119"/>
    </row>
    <row r="571" spans="1:6" ht="12.75">
      <c r="A571" s="10"/>
      <c r="B571" s="10"/>
      <c r="C571" s="10"/>
      <c r="D571" s="10"/>
      <c r="E571" s="10"/>
      <c r="F571" s="119"/>
    </row>
    <row r="572" spans="1:6" ht="12.75">
      <c r="A572" s="10"/>
      <c r="B572" s="10"/>
      <c r="C572" s="10"/>
      <c r="D572" s="10"/>
      <c r="E572" s="10"/>
      <c r="F572" s="119"/>
    </row>
    <row r="573" spans="1:6" ht="12.75">
      <c r="A573" s="10"/>
      <c r="B573" s="10"/>
      <c r="C573" s="10"/>
      <c r="D573" s="10"/>
      <c r="E573" s="10"/>
      <c r="F573" s="119"/>
    </row>
    <row r="574" spans="1:6" ht="12.75">
      <c r="A574" s="10"/>
      <c r="B574" s="10"/>
      <c r="C574" s="10"/>
      <c r="D574" s="10"/>
      <c r="E574" s="10"/>
      <c r="F574" s="119"/>
    </row>
    <row r="575" spans="1:6" ht="12.75">
      <c r="A575" s="10"/>
      <c r="B575" s="10"/>
      <c r="C575" s="10"/>
      <c r="D575" s="10"/>
      <c r="E575" s="10"/>
      <c r="F575" s="119"/>
    </row>
    <row r="576" spans="1:6" ht="12.75">
      <c r="A576" s="10"/>
      <c r="B576" s="10"/>
      <c r="C576" s="10"/>
      <c r="D576" s="10"/>
      <c r="E576" s="10"/>
      <c r="F576" s="119"/>
    </row>
    <row r="577" spans="1:6" ht="12.75">
      <c r="A577" s="10"/>
      <c r="B577" s="10"/>
      <c r="C577" s="10"/>
      <c r="D577" s="10"/>
      <c r="E577" s="10"/>
      <c r="F577" s="119"/>
    </row>
    <row r="578" spans="1:6" ht="12.75">
      <c r="A578" s="10"/>
      <c r="B578" s="10"/>
      <c r="C578" s="10"/>
      <c r="D578" s="10"/>
      <c r="E578" s="10"/>
      <c r="F578" s="119"/>
    </row>
    <row r="579" spans="1:6" ht="12.75">
      <c r="A579" s="10"/>
      <c r="B579" s="10"/>
      <c r="C579" s="10"/>
      <c r="D579" s="10"/>
      <c r="E579" s="10"/>
      <c r="F579" s="119"/>
    </row>
    <row r="580" spans="1:6" ht="12.75">
      <c r="A580" s="10"/>
      <c r="B580" s="10"/>
      <c r="C580" s="10"/>
      <c r="D580" s="10"/>
      <c r="E580" s="10"/>
      <c r="F580" s="119"/>
    </row>
    <row r="581" spans="1:6" ht="12.75">
      <c r="A581" s="10"/>
      <c r="B581" s="10"/>
      <c r="C581" s="10"/>
      <c r="D581" s="10"/>
      <c r="E581" s="10"/>
      <c r="F581" s="119"/>
    </row>
    <row r="582" spans="1:6" ht="12.75">
      <c r="A582" s="10"/>
      <c r="B582" s="10"/>
      <c r="C582" s="10"/>
      <c r="D582" s="10"/>
      <c r="E582" s="10"/>
      <c r="F582" s="119"/>
    </row>
    <row r="583" spans="1:6" ht="12.75">
      <c r="A583" s="10"/>
      <c r="B583" s="10"/>
      <c r="C583" s="10"/>
      <c r="D583" s="10"/>
      <c r="E583" s="10"/>
      <c r="F583" s="119"/>
    </row>
    <row r="584" spans="1:6" ht="12.75">
      <c r="A584" s="10"/>
      <c r="B584" s="10"/>
      <c r="C584" s="10"/>
      <c r="D584" s="10"/>
      <c r="E584" s="10"/>
      <c r="F584" s="119"/>
    </row>
    <row r="585" spans="1:6" ht="12.75">
      <c r="A585" s="10"/>
      <c r="B585" s="10"/>
      <c r="C585" s="10"/>
      <c r="D585" s="10"/>
      <c r="E585" s="10"/>
      <c r="F585" s="119"/>
    </row>
    <row r="586" spans="1:6" ht="12.75">
      <c r="A586" s="10"/>
      <c r="B586" s="10"/>
      <c r="C586" s="10"/>
      <c r="D586" s="10"/>
      <c r="E586" s="10"/>
      <c r="F586" s="119"/>
    </row>
    <row r="587" spans="1:6" ht="12.75">
      <c r="A587" s="10"/>
      <c r="B587" s="10"/>
      <c r="C587" s="10"/>
      <c r="D587" s="10"/>
      <c r="E587" s="10"/>
      <c r="F587" s="119"/>
    </row>
    <row r="588" spans="1:6" ht="12.75">
      <c r="A588" s="10"/>
      <c r="B588" s="10"/>
      <c r="C588" s="10"/>
      <c r="D588" s="10"/>
      <c r="E588" s="10"/>
      <c r="F588" s="119"/>
    </row>
    <row r="589" spans="1:6" ht="12.75">
      <c r="A589" s="10"/>
      <c r="B589" s="10"/>
      <c r="C589" s="10"/>
      <c r="D589" s="10"/>
      <c r="E589" s="10"/>
      <c r="F589" s="119"/>
    </row>
    <row r="590" spans="1:6" ht="12.75">
      <c r="A590" s="10"/>
      <c r="B590" s="10"/>
      <c r="C590" s="10"/>
      <c r="D590" s="10"/>
      <c r="E590" s="10"/>
      <c r="F590" s="119"/>
    </row>
    <row r="591" spans="1:6" ht="12.75">
      <c r="A591" s="10"/>
      <c r="B591" s="10"/>
      <c r="C591" s="10"/>
      <c r="D591" s="10"/>
      <c r="E591" s="10"/>
      <c r="F591" s="119"/>
    </row>
    <row r="592" spans="1:6" ht="12.75">
      <c r="A592" s="10"/>
      <c r="B592" s="10"/>
      <c r="C592" s="10"/>
      <c r="D592" s="10"/>
      <c r="E592" s="10"/>
      <c r="F592" s="119"/>
    </row>
    <row r="593" spans="1:6" ht="12.75">
      <c r="A593" s="10"/>
      <c r="B593" s="10"/>
      <c r="C593" s="10"/>
      <c r="D593" s="10"/>
      <c r="E593" s="10"/>
      <c r="F593" s="119"/>
    </row>
    <row r="594" spans="1:6" ht="12.75">
      <c r="A594" s="10"/>
      <c r="B594" s="10"/>
      <c r="C594" s="10"/>
      <c r="D594" s="10"/>
      <c r="E594" s="10"/>
      <c r="F594" s="119"/>
    </row>
    <row r="595" spans="1:6" ht="12.75">
      <c r="A595" s="10"/>
      <c r="B595" s="10"/>
      <c r="C595" s="10"/>
      <c r="D595" s="10"/>
      <c r="E595" s="10"/>
      <c r="F595" s="119"/>
    </row>
    <row r="596" spans="1:6" ht="12.75">
      <c r="A596" s="10"/>
      <c r="B596" s="10"/>
      <c r="C596" s="10"/>
      <c r="D596" s="10"/>
      <c r="E596" s="10"/>
      <c r="F596" s="119"/>
    </row>
    <row r="597" spans="1:6" ht="12.75">
      <c r="A597" s="10"/>
      <c r="B597" s="10"/>
      <c r="C597" s="10"/>
      <c r="D597" s="10"/>
      <c r="E597" s="10"/>
      <c r="F597" s="119"/>
    </row>
    <row r="598" spans="1:6" ht="12.75">
      <c r="A598" s="10"/>
      <c r="B598" s="10"/>
      <c r="C598" s="10"/>
      <c r="D598" s="10"/>
      <c r="E598" s="10"/>
      <c r="F598" s="119"/>
    </row>
    <row r="599" spans="1:6" ht="12.75">
      <c r="A599" s="10"/>
      <c r="B599" s="10"/>
      <c r="C599" s="10"/>
      <c r="D599" s="10"/>
      <c r="E599" s="10"/>
      <c r="F599" s="119"/>
    </row>
    <row r="600" spans="1:6" ht="12.75">
      <c r="A600" s="10"/>
      <c r="B600" s="10"/>
      <c r="C600" s="10"/>
      <c r="D600" s="10"/>
      <c r="E600" s="10"/>
      <c r="F600" s="119"/>
    </row>
    <row r="601" spans="1:6" ht="12.75">
      <c r="A601" s="10"/>
      <c r="B601" s="10"/>
      <c r="C601" s="10"/>
      <c r="D601" s="10"/>
      <c r="E601" s="10"/>
      <c r="F601" s="119"/>
    </row>
    <row r="602" spans="1:6" ht="12.75">
      <c r="A602" s="10"/>
      <c r="B602" s="10"/>
      <c r="C602" s="10"/>
      <c r="D602" s="10"/>
      <c r="E602" s="10"/>
      <c r="F602" s="119"/>
    </row>
    <row r="603" spans="1:6" ht="12.75">
      <c r="A603" s="10"/>
      <c r="B603" s="10"/>
      <c r="C603" s="10"/>
      <c r="D603" s="10"/>
      <c r="E603" s="10"/>
      <c r="F603" s="119"/>
    </row>
    <row r="604" spans="1:6" ht="12.75">
      <c r="A604" s="10"/>
      <c r="B604" s="10"/>
      <c r="C604" s="10"/>
      <c r="D604" s="10"/>
      <c r="E604" s="10"/>
      <c r="F604" s="119"/>
    </row>
    <row r="605" spans="1:6" ht="12.75">
      <c r="A605" s="10"/>
      <c r="B605" s="10"/>
      <c r="C605" s="10"/>
      <c r="D605" s="10"/>
      <c r="E605" s="10"/>
      <c r="F605" s="119"/>
    </row>
    <row r="606" spans="1:6" ht="12.75">
      <c r="A606" s="10"/>
      <c r="B606" s="10"/>
      <c r="C606" s="10"/>
      <c r="D606" s="10"/>
      <c r="E606" s="10"/>
      <c r="F606" s="119"/>
    </row>
    <row r="607" spans="1:6" ht="12.75">
      <c r="A607" s="10"/>
      <c r="B607" s="10"/>
      <c r="C607" s="10"/>
      <c r="D607" s="10"/>
      <c r="E607" s="10"/>
      <c r="F607" s="119"/>
    </row>
    <row r="608" spans="1:6" ht="12.75">
      <c r="A608" s="10"/>
      <c r="B608" s="10"/>
      <c r="C608" s="10"/>
      <c r="D608" s="10"/>
      <c r="E608" s="10"/>
      <c r="F608" s="119"/>
    </row>
    <row r="609" spans="1:6" ht="12.75">
      <c r="A609" s="10"/>
      <c r="B609" s="10"/>
      <c r="C609" s="10"/>
      <c r="D609" s="10"/>
      <c r="E609" s="10"/>
      <c r="F609" s="119"/>
    </row>
    <row r="610" spans="1:6" ht="12.75">
      <c r="A610" s="10"/>
      <c r="B610" s="10"/>
      <c r="C610" s="10"/>
      <c r="D610" s="10"/>
      <c r="E610" s="10"/>
      <c r="F610" s="119"/>
    </row>
    <row r="611" spans="1:6" ht="12.75">
      <c r="A611" s="10"/>
      <c r="B611" s="10"/>
      <c r="C611" s="10"/>
      <c r="D611" s="10"/>
      <c r="E611" s="10"/>
      <c r="F611" s="119"/>
    </row>
    <row r="612" spans="1:6" ht="12.75">
      <c r="A612" s="10"/>
      <c r="B612" s="10"/>
      <c r="C612" s="10"/>
      <c r="D612" s="10"/>
      <c r="E612" s="10"/>
      <c r="F612" s="119"/>
    </row>
    <row r="613" spans="1:6" ht="12.75">
      <c r="A613" s="10"/>
      <c r="B613" s="10"/>
      <c r="C613" s="10"/>
      <c r="D613" s="10"/>
      <c r="E613" s="10"/>
      <c r="F613" s="119"/>
    </row>
    <row r="614" spans="1:6" ht="12.75">
      <c r="A614" s="10"/>
      <c r="B614" s="10"/>
      <c r="C614" s="10"/>
      <c r="D614" s="10"/>
      <c r="E614" s="10"/>
      <c r="F614" s="119"/>
    </row>
    <row r="615" spans="1:6" ht="12.75">
      <c r="A615" s="10"/>
      <c r="B615" s="10"/>
      <c r="C615" s="10"/>
      <c r="D615" s="10"/>
      <c r="E615" s="10"/>
      <c r="F615" s="119"/>
    </row>
    <row r="616" spans="1:6" ht="12.75">
      <c r="A616" s="10"/>
      <c r="B616" s="10"/>
      <c r="C616" s="10"/>
      <c r="D616" s="10"/>
      <c r="E616" s="10"/>
      <c r="F616" s="119"/>
    </row>
    <row r="617" spans="1:6" ht="12.75">
      <c r="A617" s="10"/>
      <c r="B617" s="10"/>
      <c r="C617" s="10"/>
      <c r="D617" s="10"/>
      <c r="E617" s="10"/>
      <c r="F617" s="119"/>
    </row>
    <row r="618" spans="1:6" ht="12.75">
      <c r="A618" s="10"/>
      <c r="B618" s="10"/>
      <c r="C618" s="10"/>
      <c r="D618" s="10"/>
      <c r="E618" s="10"/>
      <c r="F618" s="119"/>
    </row>
    <row r="619" spans="1:6" ht="12.75">
      <c r="A619" s="10"/>
      <c r="B619" s="10"/>
      <c r="C619" s="10"/>
      <c r="D619" s="10"/>
      <c r="E619" s="10"/>
      <c r="F619" s="119"/>
    </row>
    <row r="620" spans="1:6" ht="12.75">
      <c r="A620" s="10"/>
      <c r="B620" s="10"/>
      <c r="C620" s="10"/>
      <c r="D620" s="10"/>
      <c r="E620" s="10"/>
      <c r="F620" s="119"/>
    </row>
    <row r="621" spans="1:6" ht="12.75">
      <c r="A621" s="10"/>
      <c r="B621" s="10"/>
      <c r="C621" s="10"/>
      <c r="D621" s="10"/>
      <c r="E621" s="10"/>
      <c r="F621" s="119"/>
    </row>
    <row r="622" spans="1:6" ht="12.75">
      <c r="A622" s="10"/>
      <c r="B622" s="10"/>
      <c r="C622" s="10"/>
      <c r="D622" s="10"/>
      <c r="E622" s="10"/>
      <c r="F622" s="119"/>
    </row>
    <row r="623" spans="1:6" ht="12.75">
      <c r="A623" s="10"/>
      <c r="B623" s="10"/>
      <c r="C623" s="10"/>
      <c r="D623" s="10"/>
      <c r="E623" s="10"/>
      <c r="F623" s="119"/>
    </row>
    <row r="624" spans="1:6" ht="12.75">
      <c r="A624" s="10"/>
      <c r="B624" s="10"/>
      <c r="C624" s="10"/>
      <c r="D624" s="10"/>
      <c r="E624" s="10"/>
      <c r="F624" s="119"/>
    </row>
    <row r="625" spans="1:6" ht="12.75">
      <c r="A625" s="10"/>
      <c r="B625" s="10"/>
      <c r="C625" s="10"/>
      <c r="D625" s="10"/>
      <c r="E625" s="10"/>
      <c r="F625" s="119"/>
    </row>
    <row r="626" spans="1:6" ht="12.75">
      <c r="A626" s="10"/>
      <c r="B626" s="10"/>
      <c r="C626" s="10"/>
      <c r="D626" s="10"/>
      <c r="E626" s="10"/>
      <c r="F626" s="119"/>
    </row>
    <row r="627" spans="1:6" ht="12.75">
      <c r="A627" s="10"/>
      <c r="B627" s="10"/>
      <c r="C627" s="10"/>
      <c r="D627" s="10"/>
      <c r="E627" s="10"/>
      <c r="F627" s="119"/>
    </row>
    <row r="628" spans="1:6" ht="12.75">
      <c r="A628" s="10"/>
      <c r="B628" s="10"/>
      <c r="C628" s="10"/>
      <c r="D628" s="10"/>
      <c r="E628" s="10"/>
      <c r="F628" s="119"/>
    </row>
    <row r="629" spans="1:6" ht="12.75">
      <c r="A629" s="10"/>
      <c r="B629" s="10"/>
      <c r="C629" s="10"/>
      <c r="D629" s="10"/>
      <c r="E629" s="10"/>
      <c r="F629" s="119"/>
    </row>
    <row r="630" spans="1:6" ht="12.75">
      <c r="A630" s="10"/>
      <c r="B630" s="10"/>
      <c r="C630" s="10"/>
      <c r="D630" s="10"/>
      <c r="E630" s="10"/>
      <c r="F630" s="119"/>
    </row>
    <row r="631" spans="1:6" ht="12.75">
      <c r="A631" s="10"/>
      <c r="B631" s="10"/>
      <c r="C631" s="10"/>
      <c r="D631" s="10"/>
      <c r="E631" s="10"/>
      <c r="F631" s="119"/>
    </row>
    <row r="632" spans="1:6" ht="12.75">
      <c r="A632" s="10"/>
      <c r="B632" s="10"/>
      <c r="C632" s="10"/>
      <c r="D632" s="10"/>
      <c r="E632" s="10"/>
      <c r="F632" s="119"/>
    </row>
    <row r="633" spans="1:6" ht="12.75">
      <c r="A633" s="10"/>
      <c r="B633" s="10"/>
      <c r="C633" s="10"/>
      <c r="D633" s="10"/>
      <c r="E633" s="10"/>
      <c r="F633" s="119"/>
    </row>
    <row r="634" spans="1:6" ht="12.75">
      <c r="A634" s="10"/>
      <c r="B634" s="10"/>
      <c r="C634" s="10"/>
      <c r="D634" s="10"/>
      <c r="E634" s="10"/>
      <c r="F634" s="119"/>
    </row>
    <row r="635" spans="1:6" ht="12.75">
      <c r="A635" s="10"/>
      <c r="B635" s="10"/>
      <c r="C635" s="10"/>
      <c r="D635" s="10"/>
      <c r="E635" s="10"/>
      <c r="F635" s="119"/>
    </row>
    <row r="636" spans="1:6" ht="12.75">
      <c r="A636" s="10"/>
      <c r="B636" s="10"/>
      <c r="C636" s="10"/>
      <c r="D636" s="10"/>
      <c r="E636" s="10"/>
      <c r="F636" s="119"/>
    </row>
    <row r="637" spans="1:6" ht="12.75">
      <c r="A637" s="10"/>
      <c r="B637" s="10"/>
      <c r="C637" s="10"/>
      <c r="D637" s="10"/>
      <c r="E637" s="10"/>
      <c r="F637" s="119"/>
    </row>
    <row r="638" spans="1:6" ht="12.75">
      <c r="A638" s="10"/>
      <c r="B638" s="10"/>
      <c r="C638" s="10"/>
      <c r="D638" s="10"/>
      <c r="E638" s="10"/>
      <c r="F638" s="119"/>
    </row>
    <row r="639" spans="1:6" ht="12.75">
      <c r="A639" s="10"/>
      <c r="B639" s="10"/>
      <c r="C639" s="10"/>
      <c r="D639" s="10"/>
      <c r="E639" s="10"/>
      <c r="F639" s="119"/>
    </row>
    <row r="640" spans="1:6" ht="12.75">
      <c r="A640" s="10"/>
      <c r="B640" s="10"/>
      <c r="C640" s="10"/>
      <c r="D640" s="10"/>
      <c r="E640" s="10"/>
      <c r="F640" s="119"/>
    </row>
    <row r="641" spans="1:6" ht="12.75">
      <c r="A641" s="10"/>
      <c r="B641" s="10"/>
      <c r="C641" s="10"/>
      <c r="D641" s="10"/>
      <c r="E641" s="10"/>
      <c r="F641" s="119"/>
    </row>
    <row r="642" spans="1:6" ht="12.75">
      <c r="A642" s="10"/>
      <c r="B642" s="10"/>
      <c r="C642" s="10"/>
      <c r="D642" s="10"/>
      <c r="E642" s="10"/>
      <c r="F642" s="119"/>
    </row>
    <row r="643" spans="1:6" ht="12.75">
      <c r="A643" s="10"/>
      <c r="B643" s="10"/>
      <c r="C643" s="10"/>
      <c r="D643" s="10"/>
      <c r="E643" s="10"/>
      <c r="F643" s="119"/>
    </row>
    <row r="644" spans="1:6" ht="12.75">
      <c r="A644" s="10"/>
      <c r="B644" s="10"/>
      <c r="C644" s="10"/>
      <c r="D644" s="10"/>
      <c r="E644" s="10"/>
      <c r="F644" s="119"/>
    </row>
    <row r="645" spans="1:6" ht="12.75">
      <c r="A645" s="10"/>
      <c r="B645" s="10"/>
      <c r="C645" s="10"/>
      <c r="D645" s="10"/>
      <c r="E645" s="10"/>
      <c r="F645" s="119"/>
    </row>
    <row r="646" spans="1:6" ht="12.75">
      <c r="A646" s="10"/>
      <c r="B646" s="10"/>
      <c r="C646" s="10"/>
      <c r="D646" s="10"/>
      <c r="E646" s="10"/>
      <c r="F646" s="119"/>
    </row>
    <row r="647" spans="1:6" ht="12.75">
      <c r="A647" s="10"/>
      <c r="B647" s="10"/>
      <c r="C647" s="10"/>
      <c r="D647" s="10"/>
      <c r="E647" s="10"/>
      <c r="F647" s="119"/>
    </row>
    <row r="648" spans="1:6" ht="12.75">
      <c r="A648" s="10"/>
      <c r="B648" s="10"/>
      <c r="C648" s="10"/>
      <c r="D648" s="10"/>
      <c r="E648" s="10"/>
      <c r="F648" s="119"/>
    </row>
    <row r="649" spans="1:6" ht="12.75">
      <c r="A649" s="10"/>
      <c r="B649" s="10"/>
      <c r="C649" s="10"/>
      <c r="D649" s="10"/>
      <c r="E649" s="10"/>
      <c r="F649" s="119"/>
    </row>
    <row r="650" spans="1:6" ht="12.75">
      <c r="A650" s="10"/>
      <c r="B650" s="10"/>
      <c r="C650" s="10"/>
      <c r="D650" s="10"/>
      <c r="E650" s="10"/>
      <c r="F650" s="119"/>
    </row>
    <row r="651" spans="1:6" ht="12.75">
      <c r="A651" s="10"/>
      <c r="B651" s="10"/>
      <c r="C651" s="10"/>
      <c r="D651" s="10"/>
      <c r="E651" s="10"/>
      <c r="F651" s="119"/>
    </row>
    <row r="652" spans="1:6" ht="12.75">
      <c r="A652" s="10"/>
      <c r="B652" s="10"/>
      <c r="C652" s="10"/>
      <c r="D652" s="10"/>
      <c r="E652" s="10"/>
      <c r="F652" s="119"/>
    </row>
    <row r="653" spans="1:6" ht="12.75">
      <c r="A653" s="10"/>
      <c r="B653" s="10"/>
      <c r="C653" s="10"/>
      <c r="D653" s="10"/>
      <c r="E653" s="10"/>
      <c r="F653" s="119"/>
    </row>
    <row r="654" spans="1:6" ht="12.75">
      <c r="A654" s="10"/>
      <c r="B654" s="10"/>
      <c r="C654" s="10"/>
      <c r="D654" s="10"/>
      <c r="E654" s="10"/>
      <c r="F654" s="119"/>
    </row>
    <row r="655" spans="1:6" ht="12.75">
      <c r="A655" s="10"/>
      <c r="B655" s="10"/>
      <c r="C655" s="10"/>
      <c r="D655" s="10"/>
      <c r="E655" s="10"/>
      <c r="F655" s="119"/>
    </row>
    <row r="656" spans="1:6" ht="12.75">
      <c r="A656" s="10"/>
      <c r="B656" s="10"/>
      <c r="C656" s="10"/>
      <c r="D656" s="10"/>
      <c r="E656" s="10"/>
      <c r="F656" s="119"/>
    </row>
    <row r="657" spans="1:6" ht="12.75">
      <c r="A657" s="10"/>
      <c r="B657" s="10"/>
      <c r="C657" s="10"/>
      <c r="D657" s="10"/>
      <c r="E657" s="10"/>
      <c r="F657" s="119"/>
    </row>
    <row r="658" spans="1:6" ht="12.75">
      <c r="A658" s="10"/>
      <c r="B658" s="10"/>
      <c r="C658" s="10"/>
      <c r="D658" s="10"/>
      <c r="E658" s="10"/>
      <c r="F658" s="119"/>
    </row>
    <row r="659" spans="1:6" ht="12.75">
      <c r="A659" s="10"/>
      <c r="B659" s="10"/>
      <c r="C659" s="10"/>
      <c r="D659" s="10"/>
      <c r="E659" s="10"/>
      <c r="F659" s="119"/>
    </row>
    <row r="660" spans="1:6" ht="12.75">
      <c r="A660" s="10"/>
      <c r="B660" s="10"/>
      <c r="C660" s="10"/>
      <c r="D660" s="10"/>
      <c r="E660" s="10"/>
      <c r="F660" s="119"/>
    </row>
    <row r="661" spans="1:6" ht="12.75">
      <c r="A661" s="10"/>
      <c r="B661" s="10"/>
      <c r="C661" s="10"/>
      <c r="D661" s="10"/>
      <c r="E661" s="10"/>
      <c r="F661" s="119"/>
    </row>
    <row r="662" spans="1:6" ht="12.75">
      <c r="A662" s="10"/>
      <c r="B662" s="10"/>
      <c r="C662" s="10"/>
      <c r="D662" s="10"/>
      <c r="E662" s="10"/>
      <c r="F662" s="119"/>
    </row>
    <row r="663" spans="1:6" ht="12.75">
      <c r="A663" s="10"/>
      <c r="B663" s="10"/>
      <c r="C663" s="10"/>
      <c r="D663" s="10"/>
      <c r="E663" s="10"/>
      <c r="F663" s="119"/>
    </row>
    <row r="664" spans="1:6" ht="12.75">
      <c r="A664" s="10"/>
      <c r="B664" s="10"/>
      <c r="C664" s="10"/>
      <c r="D664" s="10"/>
      <c r="E664" s="10"/>
      <c r="F664" s="119"/>
    </row>
    <row r="665" spans="1:6" ht="12.75">
      <c r="A665" s="10"/>
      <c r="B665" s="10"/>
      <c r="C665" s="10"/>
      <c r="D665" s="10"/>
      <c r="E665" s="10"/>
      <c r="F665" s="119"/>
    </row>
    <row r="666" spans="1:6" ht="12.75">
      <c r="A666" s="10"/>
      <c r="B666" s="10"/>
      <c r="C666" s="10"/>
      <c r="D666" s="10"/>
      <c r="E666" s="10"/>
      <c r="F666" s="119"/>
    </row>
    <row r="667" spans="1:6" ht="12.75">
      <c r="A667" s="10"/>
      <c r="B667" s="10"/>
      <c r="C667" s="10"/>
      <c r="D667" s="10"/>
      <c r="E667" s="10"/>
      <c r="F667" s="119"/>
    </row>
    <row r="668" spans="1:6" ht="12.75">
      <c r="A668" s="10"/>
      <c r="B668" s="10"/>
      <c r="C668" s="10"/>
      <c r="D668" s="10"/>
      <c r="E668" s="10"/>
      <c r="F668" s="119"/>
    </row>
    <row r="669" spans="1:6" ht="12.75">
      <c r="A669" s="10"/>
      <c r="B669" s="10"/>
      <c r="C669" s="10"/>
      <c r="D669" s="10"/>
      <c r="E669" s="10"/>
      <c r="F669" s="119"/>
    </row>
    <row r="670" spans="1:6" ht="12.75">
      <c r="A670" s="10"/>
      <c r="B670" s="10"/>
      <c r="C670" s="10"/>
      <c r="D670" s="10"/>
      <c r="E670" s="10"/>
      <c r="F670" s="119"/>
    </row>
    <row r="671" spans="1:6" ht="12.75">
      <c r="A671" s="10"/>
      <c r="B671" s="10"/>
      <c r="C671" s="10"/>
      <c r="D671" s="10"/>
      <c r="E671" s="10"/>
      <c r="F671" s="119"/>
    </row>
    <row r="672" spans="1:6" ht="12.75">
      <c r="A672" s="10"/>
      <c r="B672" s="10"/>
      <c r="C672" s="10"/>
      <c r="D672" s="10"/>
      <c r="E672" s="10"/>
      <c r="F672" s="119"/>
    </row>
    <row r="673" spans="1:6" ht="12.75">
      <c r="A673" s="10"/>
      <c r="B673" s="10"/>
      <c r="C673" s="10"/>
      <c r="D673" s="10"/>
      <c r="E673" s="10"/>
      <c r="F673" s="119"/>
    </row>
    <row r="674" spans="1:6" ht="12.75">
      <c r="A674" s="10"/>
      <c r="B674" s="10"/>
      <c r="C674" s="10"/>
      <c r="D674" s="10"/>
      <c r="E674" s="10"/>
      <c r="F674" s="119"/>
    </row>
    <row r="675" spans="1:6" ht="12.75">
      <c r="A675" s="10"/>
      <c r="B675" s="10"/>
      <c r="C675" s="10"/>
      <c r="D675" s="10"/>
      <c r="E675" s="10"/>
      <c r="F675" s="119"/>
    </row>
    <row r="676" spans="1:6" ht="12.75">
      <c r="A676" s="10"/>
      <c r="B676" s="10"/>
      <c r="C676" s="10"/>
      <c r="D676" s="10"/>
      <c r="E676" s="10"/>
      <c r="F676" s="119"/>
    </row>
    <row r="677" spans="1:6" ht="12.75">
      <c r="A677" s="10"/>
      <c r="B677" s="10"/>
      <c r="C677" s="10"/>
      <c r="D677" s="10"/>
      <c r="E677" s="10"/>
      <c r="F677" s="119"/>
    </row>
    <row r="678" spans="1:6" ht="12.75">
      <c r="A678" s="10"/>
      <c r="B678" s="10"/>
      <c r="C678" s="10"/>
      <c r="D678" s="10"/>
      <c r="E678" s="10"/>
      <c r="F678" s="119"/>
    </row>
    <row r="679" spans="1:6" ht="12.75">
      <c r="A679" s="10"/>
      <c r="B679" s="10"/>
      <c r="C679" s="10"/>
      <c r="D679" s="10"/>
      <c r="E679" s="10"/>
      <c r="F679" s="119"/>
    </row>
    <row r="680" spans="1:6" ht="12.75">
      <c r="A680" s="10"/>
      <c r="B680" s="10"/>
      <c r="C680" s="10"/>
      <c r="D680" s="10"/>
      <c r="E680" s="10"/>
      <c r="F680" s="119"/>
    </row>
    <row r="681" spans="1:6" ht="12.75">
      <c r="A681" s="10"/>
      <c r="B681" s="10"/>
      <c r="C681" s="10"/>
      <c r="D681" s="10"/>
      <c r="E681" s="10"/>
      <c r="F681" s="119"/>
    </row>
    <row r="682" spans="1:6" ht="12.75">
      <c r="A682" s="10"/>
      <c r="B682" s="10"/>
      <c r="C682" s="10"/>
      <c r="D682" s="10"/>
      <c r="E682" s="10"/>
      <c r="F682" s="119"/>
    </row>
    <row r="683" spans="1:6" ht="12.75">
      <c r="A683" s="10"/>
      <c r="B683" s="10"/>
      <c r="C683" s="10"/>
      <c r="D683" s="10"/>
      <c r="E683" s="10"/>
      <c r="F683" s="119"/>
    </row>
    <row r="684" spans="1:6" ht="12.75">
      <c r="A684" s="10"/>
      <c r="B684" s="10"/>
      <c r="C684" s="10"/>
      <c r="D684" s="10"/>
      <c r="E684" s="10"/>
      <c r="F684" s="119"/>
    </row>
    <row r="685" spans="1:6" ht="12.75">
      <c r="A685" s="10"/>
      <c r="B685" s="10"/>
      <c r="C685" s="10"/>
      <c r="D685" s="10"/>
      <c r="E685" s="10"/>
      <c r="F685" s="119"/>
    </row>
    <row r="686" spans="1:6" ht="12.75">
      <c r="A686" s="10"/>
      <c r="B686" s="10"/>
      <c r="C686" s="10"/>
      <c r="D686" s="10"/>
      <c r="E686" s="10"/>
      <c r="F686" s="119"/>
    </row>
    <row r="687" spans="1:6" ht="12.75">
      <c r="A687" s="10"/>
      <c r="B687" s="10"/>
      <c r="C687" s="10"/>
      <c r="D687" s="10"/>
      <c r="E687" s="10"/>
      <c r="F687" s="119"/>
    </row>
    <row r="688" spans="1:6" ht="12.75">
      <c r="A688" s="10"/>
      <c r="B688" s="10"/>
      <c r="C688" s="10"/>
      <c r="D688" s="10"/>
      <c r="E688" s="10"/>
      <c r="F688" s="119"/>
    </row>
    <row r="689" spans="1:6" ht="12.75">
      <c r="A689" s="10"/>
      <c r="B689" s="10"/>
      <c r="C689" s="10"/>
      <c r="D689" s="10"/>
      <c r="E689" s="10"/>
      <c r="F689" s="119"/>
    </row>
    <row r="690" spans="1:6" ht="12.75">
      <c r="A690" s="10"/>
      <c r="B690" s="10"/>
      <c r="C690" s="10"/>
      <c r="D690" s="10"/>
      <c r="E690" s="10"/>
      <c r="F690" s="119"/>
    </row>
    <row r="691" spans="1:6" ht="12.75">
      <c r="A691" s="10"/>
      <c r="B691" s="10"/>
      <c r="C691" s="10"/>
      <c r="D691" s="10"/>
      <c r="E691" s="10"/>
      <c r="F691" s="119"/>
    </row>
    <row r="692" spans="1:6" ht="12.75">
      <c r="A692" s="10"/>
      <c r="B692" s="10"/>
      <c r="C692" s="10"/>
      <c r="D692" s="10"/>
      <c r="E692" s="10"/>
      <c r="F692" s="119"/>
    </row>
    <row r="693" spans="1:6" ht="12.75">
      <c r="A693" s="10"/>
      <c r="B693" s="10"/>
      <c r="C693" s="10"/>
      <c r="D693" s="10"/>
      <c r="E693" s="10"/>
      <c r="F693" s="119"/>
    </row>
    <row r="694" spans="1:6" ht="12.75">
      <c r="A694" s="10"/>
      <c r="B694" s="10"/>
      <c r="C694" s="10"/>
      <c r="D694" s="10"/>
      <c r="E694" s="10"/>
      <c r="F694" s="119"/>
    </row>
    <row r="695" spans="1:6" ht="12.75">
      <c r="A695" s="10"/>
      <c r="B695" s="10"/>
      <c r="C695" s="10"/>
      <c r="D695" s="10"/>
      <c r="E695" s="10"/>
      <c r="F695" s="119"/>
    </row>
    <row r="696" spans="1:6" ht="12.75">
      <c r="A696" s="10"/>
      <c r="B696" s="10"/>
      <c r="C696" s="10"/>
      <c r="D696" s="10"/>
      <c r="E696" s="10"/>
      <c r="F696" s="119"/>
    </row>
    <row r="697" spans="1:6" ht="12.75">
      <c r="A697" s="10"/>
      <c r="B697" s="10"/>
      <c r="C697" s="10"/>
      <c r="D697" s="10"/>
      <c r="E697" s="10"/>
      <c r="F697" s="119"/>
    </row>
    <row r="698" spans="1:6" ht="12.75">
      <c r="A698" s="10"/>
      <c r="B698" s="10"/>
      <c r="C698" s="10"/>
      <c r="D698" s="10"/>
      <c r="E698" s="10"/>
      <c r="F698" s="119"/>
    </row>
    <row r="699" spans="1:6" ht="12.75">
      <c r="A699" s="10"/>
      <c r="B699" s="10"/>
      <c r="C699" s="10"/>
      <c r="D699" s="10"/>
      <c r="E699" s="10"/>
      <c r="F699" s="119"/>
    </row>
    <row r="700" spans="1:6" ht="12.75">
      <c r="A700" s="10"/>
      <c r="B700" s="10"/>
      <c r="C700" s="10"/>
      <c r="D700" s="10"/>
      <c r="E700" s="10"/>
      <c r="F700" s="119"/>
    </row>
    <row r="701" spans="1:6" ht="12.75">
      <c r="A701" s="10"/>
      <c r="B701" s="10"/>
      <c r="C701" s="10"/>
      <c r="D701" s="10"/>
      <c r="E701" s="10"/>
      <c r="F701" s="119"/>
    </row>
    <row r="702" spans="1:6" ht="12.75">
      <c r="A702" s="10"/>
      <c r="B702" s="10"/>
      <c r="C702" s="10"/>
      <c r="D702" s="10"/>
      <c r="E702" s="10"/>
      <c r="F702" s="119"/>
    </row>
    <row r="703" spans="1:6" ht="12.75">
      <c r="A703" s="10"/>
      <c r="B703" s="10"/>
      <c r="C703" s="10"/>
      <c r="D703" s="10"/>
      <c r="E703" s="10"/>
      <c r="F703" s="119"/>
    </row>
    <row r="704" spans="1:6" ht="12.75">
      <c r="A704" s="10"/>
      <c r="B704" s="10"/>
      <c r="C704" s="10"/>
      <c r="D704" s="10"/>
      <c r="E704" s="10"/>
      <c r="F704" s="119"/>
    </row>
    <row r="705" spans="1:6" ht="12.75">
      <c r="A705" s="10"/>
      <c r="B705" s="10"/>
      <c r="C705" s="10"/>
      <c r="D705" s="10"/>
      <c r="E705" s="10"/>
      <c r="F705" s="119"/>
    </row>
    <row r="706" spans="1:6" ht="12.75">
      <c r="A706" s="10"/>
      <c r="B706" s="10"/>
      <c r="C706" s="10"/>
      <c r="D706" s="10"/>
      <c r="E706" s="10"/>
      <c r="F706" s="119"/>
    </row>
    <row r="707" spans="1:6" ht="12.75">
      <c r="A707" s="10"/>
      <c r="B707" s="10"/>
      <c r="C707" s="10"/>
      <c r="D707" s="10"/>
      <c r="E707" s="10"/>
      <c r="F707" s="119"/>
    </row>
    <row r="708" spans="1:6" ht="12.75">
      <c r="A708" s="10"/>
      <c r="B708" s="10"/>
      <c r="C708" s="10"/>
      <c r="D708" s="10"/>
      <c r="E708" s="10"/>
      <c r="F708" s="119"/>
    </row>
    <row r="709" spans="1:6" ht="12.75">
      <c r="A709" s="10"/>
      <c r="B709" s="10"/>
      <c r="C709" s="10"/>
      <c r="D709" s="10"/>
      <c r="E709" s="10"/>
      <c r="F709" s="119"/>
    </row>
    <row r="710" spans="1:6" ht="12.75">
      <c r="A710" s="10"/>
      <c r="B710" s="10"/>
      <c r="C710" s="10"/>
      <c r="D710" s="10"/>
      <c r="E710" s="10"/>
      <c r="F710" s="119"/>
    </row>
    <row r="711" spans="1:6" ht="12.75">
      <c r="A711" s="10"/>
      <c r="B711" s="10"/>
      <c r="C711" s="10"/>
      <c r="D711" s="10"/>
      <c r="E711" s="10"/>
      <c r="F711" s="119"/>
    </row>
    <row r="712" spans="1:6" ht="12.75">
      <c r="A712" s="10"/>
      <c r="B712" s="10"/>
      <c r="C712" s="10"/>
      <c r="D712" s="10"/>
      <c r="E712" s="10"/>
      <c r="F712" s="119"/>
    </row>
    <row r="713" spans="1:6" ht="12.75">
      <c r="A713" s="10"/>
      <c r="B713" s="10"/>
      <c r="C713" s="10"/>
      <c r="D713" s="10"/>
      <c r="E713" s="10"/>
      <c r="F713" s="119"/>
    </row>
    <row r="714" spans="1:6" ht="12.75">
      <c r="A714" s="10"/>
      <c r="B714" s="10"/>
      <c r="C714" s="10"/>
      <c r="D714" s="10"/>
      <c r="E714" s="10"/>
      <c r="F714" s="119"/>
    </row>
    <row r="715" spans="1:6" ht="12.75">
      <c r="A715" s="10"/>
      <c r="B715" s="10"/>
      <c r="C715" s="10"/>
      <c r="D715" s="10"/>
      <c r="E715" s="10"/>
      <c r="F715" s="119"/>
    </row>
    <row r="716" spans="1:6" ht="12.75">
      <c r="A716" s="10"/>
      <c r="B716" s="10"/>
      <c r="C716" s="10"/>
      <c r="D716" s="10"/>
      <c r="E716" s="10"/>
      <c r="F716" s="119"/>
    </row>
    <row r="717" spans="1:6" ht="12.75">
      <c r="A717" s="10"/>
      <c r="B717" s="10"/>
      <c r="C717" s="10"/>
      <c r="D717" s="10"/>
      <c r="E717" s="10"/>
      <c r="F717" s="119"/>
    </row>
    <row r="718" spans="1:6" ht="12.75">
      <c r="A718" s="10"/>
      <c r="B718" s="10"/>
      <c r="C718" s="10"/>
      <c r="D718" s="10"/>
      <c r="E718" s="10"/>
      <c r="F718" s="119"/>
    </row>
    <row r="719" spans="1:6" ht="12.75">
      <c r="A719" s="10"/>
      <c r="B719" s="10"/>
      <c r="C719" s="10"/>
      <c r="D719" s="10"/>
      <c r="E719" s="10"/>
      <c r="F719" s="119"/>
    </row>
    <row r="720" spans="1:6" ht="12.75">
      <c r="A720" s="10"/>
      <c r="B720" s="10"/>
      <c r="C720" s="10"/>
      <c r="D720" s="10"/>
      <c r="E720" s="10"/>
      <c r="F720" s="119"/>
    </row>
    <row r="721" spans="1:6" ht="12.75">
      <c r="A721" s="10"/>
      <c r="B721" s="10"/>
      <c r="C721" s="10"/>
      <c r="D721" s="10"/>
      <c r="E721" s="10"/>
      <c r="F721" s="119"/>
    </row>
    <row r="722" spans="1:6" ht="12.75">
      <c r="A722" s="10"/>
      <c r="B722" s="10"/>
      <c r="C722" s="10"/>
      <c r="D722" s="10"/>
      <c r="E722" s="10"/>
      <c r="F722" s="119"/>
    </row>
    <row r="723" spans="1:6" ht="12.75">
      <c r="A723" s="10"/>
      <c r="B723" s="10"/>
      <c r="C723" s="10"/>
      <c r="D723" s="10"/>
      <c r="E723" s="10"/>
      <c r="F723" s="119"/>
    </row>
    <row r="724" spans="1:6" ht="12.75">
      <c r="A724" s="10"/>
      <c r="B724" s="10"/>
      <c r="C724" s="10"/>
      <c r="D724" s="10"/>
      <c r="E724" s="10"/>
      <c r="F724" s="119"/>
    </row>
    <row r="725" spans="1:6" ht="12.75">
      <c r="A725" s="10"/>
      <c r="B725" s="10"/>
      <c r="C725" s="10"/>
      <c r="D725" s="10"/>
      <c r="E725" s="10"/>
      <c r="F725" s="119"/>
    </row>
    <row r="726" spans="1:6" ht="12.75">
      <c r="A726" s="10"/>
      <c r="B726" s="10"/>
      <c r="C726" s="10"/>
      <c r="D726" s="10"/>
      <c r="E726" s="10"/>
      <c r="F726" s="119"/>
    </row>
    <row r="727" spans="1:6" ht="12.75">
      <c r="A727" s="10"/>
      <c r="B727" s="10"/>
      <c r="C727" s="10"/>
      <c r="D727" s="10"/>
      <c r="E727" s="10"/>
      <c r="F727" s="119"/>
    </row>
    <row r="728" spans="1:6" ht="12.75">
      <c r="A728" s="10"/>
      <c r="B728" s="10"/>
      <c r="C728" s="10"/>
      <c r="D728" s="10"/>
      <c r="E728" s="10"/>
      <c r="F728" s="119"/>
    </row>
    <row r="729" spans="1:6" ht="12.75">
      <c r="A729" s="10"/>
      <c r="B729" s="10"/>
      <c r="C729" s="10"/>
      <c r="D729" s="10"/>
      <c r="E729" s="10"/>
      <c r="F729" s="119"/>
    </row>
    <row r="730" spans="1:6" ht="12.75">
      <c r="A730" s="10"/>
      <c r="B730" s="10"/>
      <c r="C730" s="10"/>
      <c r="D730" s="10"/>
      <c r="E730" s="10"/>
      <c r="F730" s="119"/>
    </row>
    <row r="731" spans="1:6" ht="12.75">
      <c r="A731" s="10"/>
      <c r="B731" s="10"/>
      <c r="C731" s="10"/>
      <c r="D731" s="10"/>
      <c r="E731" s="10"/>
      <c r="F731" s="119"/>
    </row>
    <row r="732" spans="1:6" ht="12.75">
      <c r="A732" s="10"/>
      <c r="B732" s="10"/>
      <c r="C732" s="10"/>
      <c r="D732" s="10"/>
      <c r="E732" s="10"/>
      <c r="F732" s="119"/>
    </row>
    <row r="733" spans="1:6" ht="12.75">
      <c r="A733" s="10"/>
      <c r="B733" s="10"/>
      <c r="C733" s="10"/>
      <c r="D733" s="10"/>
      <c r="E733" s="10"/>
      <c r="F733" s="119"/>
    </row>
    <row r="734" spans="1:6" ht="12.75">
      <c r="A734" s="10"/>
      <c r="B734" s="10"/>
      <c r="C734" s="10"/>
      <c r="D734" s="10"/>
      <c r="E734" s="10"/>
      <c r="F734" s="119"/>
    </row>
    <row r="735" spans="1:6" ht="12.75">
      <c r="A735" s="10"/>
      <c r="B735" s="10"/>
      <c r="C735" s="10"/>
      <c r="D735" s="10"/>
      <c r="E735" s="10"/>
      <c r="F735" s="119"/>
    </row>
    <row r="736" spans="1:6" ht="12.75">
      <c r="A736" s="10"/>
      <c r="B736" s="10"/>
      <c r="C736" s="10"/>
      <c r="D736" s="10"/>
      <c r="E736" s="10"/>
      <c r="F736" s="119"/>
    </row>
    <row r="737" spans="1:6" ht="12.75">
      <c r="A737" s="10"/>
      <c r="B737" s="10"/>
      <c r="C737" s="10"/>
      <c r="D737" s="10"/>
      <c r="E737" s="10"/>
      <c r="F737" s="119"/>
    </row>
    <row r="738" spans="1:6" ht="12.75">
      <c r="A738" s="10"/>
      <c r="B738" s="10"/>
      <c r="C738" s="10"/>
      <c r="D738" s="10"/>
      <c r="E738" s="10"/>
      <c r="F738" s="119"/>
    </row>
    <row r="739" spans="1:6" ht="12.75">
      <c r="A739" s="10"/>
      <c r="B739" s="10"/>
      <c r="C739" s="10"/>
      <c r="D739" s="10"/>
      <c r="E739" s="10"/>
      <c r="F739" s="119"/>
    </row>
    <row r="740" spans="1:6" ht="12.75">
      <c r="A740" s="10"/>
      <c r="B740" s="10"/>
      <c r="C740" s="10"/>
      <c r="D740" s="10"/>
      <c r="E740" s="10"/>
      <c r="F740" s="119"/>
    </row>
    <row r="741" spans="1:6" ht="12.75">
      <c r="A741" s="10"/>
      <c r="B741" s="10"/>
      <c r="C741" s="10"/>
      <c r="D741" s="10"/>
      <c r="E741" s="10"/>
      <c r="F741" s="119"/>
    </row>
    <row r="742" spans="1:6" ht="12.75">
      <c r="A742" s="10"/>
      <c r="B742" s="10"/>
      <c r="C742" s="10"/>
      <c r="D742" s="10"/>
      <c r="E742" s="10"/>
      <c r="F742" s="119"/>
    </row>
    <row r="743" spans="1:6" ht="12.75">
      <c r="A743" s="10"/>
      <c r="B743" s="10"/>
      <c r="C743" s="10"/>
      <c r="D743" s="10"/>
      <c r="E743" s="10"/>
      <c r="F743" s="119"/>
    </row>
    <row r="744" spans="1:6" ht="12.75">
      <c r="A744" s="10"/>
      <c r="B744" s="10"/>
      <c r="C744" s="10"/>
      <c r="D744" s="10"/>
      <c r="E744" s="10"/>
      <c r="F744" s="119"/>
    </row>
    <row r="745" spans="1:6" ht="12.75">
      <c r="A745" s="10"/>
      <c r="B745" s="10"/>
      <c r="C745" s="10"/>
      <c r="D745" s="10"/>
      <c r="E745" s="10"/>
      <c r="F745" s="119"/>
    </row>
    <row r="746" spans="1:6" ht="12.75">
      <c r="A746" s="10"/>
      <c r="B746" s="10"/>
      <c r="C746" s="10"/>
      <c r="D746" s="10"/>
      <c r="E746" s="10"/>
      <c r="F746" s="119"/>
    </row>
    <row r="747" spans="1:6" ht="12.75">
      <c r="A747" s="10"/>
      <c r="B747" s="10"/>
      <c r="C747" s="10"/>
      <c r="D747" s="10"/>
      <c r="E747" s="10"/>
      <c r="F747" s="119"/>
    </row>
    <row r="748" spans="1:6" ht="12.75">
      <c r="A748" s="10"/>
      <c r="B748" s="10"/>
      <c r="C748" s="10"/>
      <c r="D748" s="10"/>
      <c r="E748" s="10"/>
      <c r="F748" s="119"/>
    </row>
    <row r="749" spans="1:6" ht="12.75">
      <c r="A749" s="10"/>
      <c r="B749" s="10"/>
      <c r="C749" s="10"/>
      <c r="D749" s="10"/>
      <c r="E749" s="10"/>
      <c r="F749" s="119"/>
    </row>
    <row r="750" spans="1:6" ht="12.75">
      <c r="A750" s="10"/>
      <c r="B750" s="10"/>
      <c r="C750" s="10"/>
      <c r="D750" s="10"/>
      <c r="E750" s="10"/>
      <c r="F750" s="119"/>
    </row>
    <row r="751" spans="1:6" ht="12.75">
      <c r="A751" s="10"/>
      <c r="B751" s="10"/>
      <c r="C751" s="10"/>
      <c r="D751" s="10"/>
      <c r="E751" s="10"/>
      <c r="F751" s="119"/>
    </row>
    <row r="752" spans="1:6" ht="12.75">
      <c r="A752" s="10"/>
      <c r="B752" s="10"/>
      <c r="C752" s="10"/>
      <c r="D752" s="10"/>
      <c r="E752" s="10"/>
      <c r="F752" s="119"/>
    </row>
    <row r="753" spans="1:6" ht="12.75">
      <c r="A753" s="10"/>
      <c r="B753" s="10"/>
      <c r="C753" s="10"/>
      <c r="D753" s="10"/>
      <c r="E753" s="10"/>
      <c r="F753" s="119"/>
    </row>
    <row r="754" spans="1:6" ht="12.75">
      <c r="A754" s="10"/>
      <c r="B754" s="10"/>
      <c r="C754" s="10"/>
      <c r="D754" s="10"/>
      <c r="E754" s="10"/>
      <c r="F754" s="119"/>
    </row>
    <row r="755" spans="1:6" ht="12.75">
      <c r="A755" s="10"/>
      <c r="B755" s="10"/>
      <c r="C755" s="10"/>
      <c r="D755" s="10"/>
      <c r="E755" s="10"/>
      <c r="F755" s="119"/>
    </row>
    <row r="756" spans="1:6" ht="12.75">
      <c r="A756" s="10"/>
      <c r="B756" s="10"/>
      <c r="C756" s="10"/>
      <c r="D756" s="10"/>
      <c r="E756" s="10"/>
      <c r="F756" s="119"/>
    </row>
    <row r="757" spans="1:6" ht="12.75">
      <c r="A757" s="10"/>
      <c r="B757" s="10"/>
      <c r="C757" s="10"/>
      <c r="D757" s="10"/>
      <c r="E757" s="10"/>
      <c r="F757" s="119"/>
    </row>
    <row r="758" spans="1:6" ht="12.75">
      <c r="A758" s="10"/>
      <c r="B758" s="10"/>
      <c r="C758" s="10"/>
      <c r="D758" s="10"/>
      <c r="E758" s="10"/>
      <c r="F758" s="119"/>
    </row>
    <row r="759" spans="1:6" ht="12.75">
      <c r="A759" s="10"/>
      <c r="B759" s="10"/>
      <c r="C759" s="10"/>
      <c r="D759" s="10"/>
      <c r="E759" s="10"/>
      <c r="F759" s="119"/>
    </row>
    <row r="760" spans="1:6" ht="12.75">
      <c r="A760" s="10"/>
      <c r="B760" s="10"/>
      <c r="C760" s="10"/>
      <c r="D760" s="10"/>
      <c r="E760" s="10"/>
      <c r="F760" s="119"/>
    </row>
    <row r="761" spans="1:6" ht="12.75">
      <c r="A761" s="10"/>
      <c r="B761" s="10"/>
      <c r="C761" s="10"/>
      <c r="D761" s="10"/>
      <c r="E761" s="10"/>
      <c r="F761" s="119"/>
    </row>
    <row r="762" spans="1:6" ht="12.75">
      <c r="A762" s="10"/>
      <c r="B762" s="10"/>
      <c r="C762" s="10"/>
      <c r="D762" s="10"/>
      <c r="E762" s="10"/>
      <c r="F762" s="119"/>
    </row>
    <row r="763" spans="1:6" ht="12.75">
      <c r="A763" s="10"/>
      <c r="B763" s="10"/>
      <c r="C763" s="10"/>
      <c r="D763" s="10"/>
      <c r="E763" s="10"/>
      <c r="F763" s="119"/>
    </row>
    <row r="764" spans="1:6" ht="12.75">
      <c r="A764" s="10"/>
      <c r="B764" s="10"/>
      <c r="C764" s="10"/>
      <c r="D764" s="10"/>
      <c r="E764" s="10"/>
      <c r="F764" s="119"/>
    </row>
    <row r="765" spans="1:6" ht="12.75">
      <c r="A765" s="10"/>
      <c r="B765" s="10"/>
      <c r="C765" s="10"/>
      <c r="D765" s="10"/>
      <c r="E765" s="10"/>
      <c r="F765" s="119"/>
    </row>
    <row r="766" spans="1:6" ht="12.75">
      <c r="A766" s="10"/>
      <c r="B766" s="10"/>
      <c r="C766" s="10"/>
      <c r="D766" s="10"/>
      <c r="E766" s="10"/>
      <c r="F766" s="119"/>
    </row>
    <row r="767" spans="1:6" ht="12.75">
      <c r="A767" s="10"/>
      <c r="B767" s="10"/>
      <c r="C767" s="10"/>
      <c r="D767" s="10"/>
      <c r="E767" s="10"/>
      <c r="F767" s="119"/>
    </row>
    <row r="768" spans="1:6" ht="12.75">
      <c r="A768" s="10"/>
      <c r="B768" s="10"/>
      <c r="C768" s="10"/>
      <c r="D768" s="10"/>
      <c r="E768" s="10"/>
      <c r="F768" s="119"/>
    </row>
    <row r="769" spans="1:6" ht="12.75">
      <c r="A769" s="10"/>
      <c r="B769" s="10"/>
      <c r="C769" s="10"/>
      <c r="D769" s="10"/>
      <c r="E769" s="10"/>
      <c r="F769" s="119"/>
    </row>
    <row r="770" spans="1:6" ht="12.75">
      <c r="A770" s="10"/>
      <c r="B770" s="10"/>
      <c r="C770" s="10"/>
      <c r="D770" s="10"/>
      <c r="E770" s="10"/>
      <c r="F770" s="119"/>
    </row>
    <row r="771" spans="1:6" ht="12.75">
      <c r="A771" s="10"/>
      <c r="B771" s="10"/>
      <c r="C771" s="10"/>
      <c r="D771" s="10"/>
      <c r="E771" s="10"/>
      <c r="F771" s="119"/>
    </row>
    <row r="772" spans="1:6" ht="12.75">
      <c r="A772" s="10"/>
      <c r="B772" s="10"/>
      <c r="C772" s="10"/>
      <c r="D772" s="10"/>
      <c r="E772" s="10"/>
      <c r="F772" s="119"/>
    </row>
    <row r="773" spans="1:6" ht="12.75">
      <c r="A773" s="10"/>
      <c r="B773" s="10"/>
      <c r="C773" s="10"/>
      <c r="D773" s="10"/>
      <c r="E773" s="10"/>
      <c r="F773" s="119"/>
    </row>
    <row r="774" spans="1:6" ht="12.75">
      <c r="A774" s="10"/>
      <c r="B774" s="10"/>
      <c r="C774" s="10"/>
      <c r="D774" s="10"/>
      <c r="E774" s="10"/>
      <c r="F774" s="119"/>
    </row>
    <row r="775" spans="1:6" ht="12.75">
      <c r="A775" s="10"/>
      <c r="B775" s="10"/>
      <c r="C775" s="10"/>
      <c r="D775" s="10"/>
      <c r="E775" s="10"/>
      <c r="F775" s="119"/>
    </row>
    <row r="776" spans="1:6" ht="12.75">
      <c r="A776" s="10"/>
      <c r="B776" s="10"/>
      <c r="C776" s="10"/>
      <c r="D776" s="10"/>
      <c r="E776" s="10"/>
      <c r="F776" s="119"/>
    </row>
    <row r="777" spans="1:6" ht="12.75">
      <c r="A777" s="10"/>
      <c r="B777" s="10"/>
      <c r="C777" s="10"/>
      <c r="D777" s="10"/>
      <c r="E777" s="10"/>
      <c r="F777" s="119"/>
    </row>
    <row r="778" spans="1:6" ht="12.75">
      <c r="A778" s="10"/>
      <c r="B778" s="10"/>
      <c r="C778" s="10"/>
      <c r="D778" s="10"/>
      <c r="E778" s="10"/>
      <c r="F778" s="119"/>
    </row>
    <row r="779" spans="1:6" ht="12.75">
      <c r="A779" s="10"/>
      <c r="B779" s="10"/>
      <c r="C779" s="10"/>
      <c r="D779" s="10"/>
      <c r="E779" s="10"/>
      <c r="F779" s="119"/>
    </row>
    <row r="780" spans="1:6" ht="12.75">
      <c r="A780" s="10"/>
      <c r="B780" s="10"/>
      <c r="C780" s="10"/>
      <c r="D780" s="10"/>
      <c r="E780" s="10"/>
      <c r="F780" s="119"/>
    </row>
    <row r="781" spans="1:6" ht="12.75">
      <c r="A781" s="10"/>
      <c r="B781" s="10"/>
      <c r="C781" s="10"/>
      <c r="D781" s="10"/>
      <c r="E781" s="10"/>
      <c r="F781" s="119"/>
    </row>
    <row r="782" spans="1:6" ht="12.75">
      <c r="A782" s="10"/>
      <c r="B782" s="10"/>
      <c r="C782" s="10"/>
      <c r="D782" s="10"/>
      <c r="E782" s="10"/>
      <c r="F782" s="119"/>
    </row>
    <row r="783" spans="1:6" ht="12.75">
      <c r="A783" s="10"/>
      <c r="B783" s="10"/>
      <c r="C783" s="10"/>
      <c r="D783" s="10"/>
      <c r="E783" s="10"/>
      <c r="F783" s="119"/>
    </row>
    <row r="784" spans="1:6" ht="12.75">
      <c r="A784" s="10"/>
      <c r="B784" s="10"/>
      <c r="C784" s="10"/>
      <c r="D784" s="10"/>
      <c r="E784" s="10"/>
      <c r="F784" s="119"/>
    </row>
    <row r="785" spans="1:6" ht="12.75">
      <c r="A785" s="10"/>
      <c r="B785" s="10"/>
      <c r="C785" s="10"/>
      <c r="D785" s="10"/>
      <c r="E785" s="10"/>
      <c r="F785" s="119"/>
    </row>
    <row r="786" spans="1:6" ht="12.75">
      <c r="A786" s="10"/>
      <c r="B786" s="10"/>
      <c r="C786" s="10"/>
      <c r="D786" s="10"/>
      <c r="E786" s="10"/>
      <c r="F786" s="119"/>
    </row>
    <row r="787" spans="1:6" ht="12.75">
      <c r="A787" s="10"/>
      <c r="B787" s="10"/>
      <c r="C787" s="10"/>
      <c r="D787" s="10"/>
      <c r="E787" s="10"/>
      <c r="F787" s="119"/>
    </row>
    <row r="788" spans="1:6" ht="12.75">
      <c r="A788" s="10"/>
      <c r="B788" s="10"/>
      <c r="C788" s="10"/>
      <c r="D788" s="10"/>
      <c r="E788" s="10"/>
      <c r="F788" s="119"/>
    </row>
    <row r="789" spans="1:6" ht="12.75">
      <c r="A789" s="10"/>
      <c r="B789" s="10"/>
      <c r="C789" s="10"/>
      <c r="D789" s="10"/>
      <c r="E789" s="10"/>
      <c r="F789" s="119"/>
    </row>
    <row r="790" spans="1:6" ht="12.75">
      <c r="A790" s="10"/>
      <c r="B790" s="10"/>
      <c r="C790" s="10"/>
      <c r="D790" s="10"/>
      <c r="E790" s="10"/>
      <c r="F790" s="119"/>
    </row>
    <row r="791" spans="1:6" ht="12.75">
      <c r="A791" s="10"/>
      <c r="B791" s="10"/>
      <c r="C791" s="10"/>
      <c r="D791" s="10"/>
      <c r="E791" s="10"/>
      <c r="F791" s="119"/>
    </row>
    <row r="792" spans="1:6" ht="12.75">
      <c r="A792" s="10"/>
      <c r="B792" s="10"/>
      <c r="C792" s="10"/>
      <c r="D792" s="10"/>
      <c r="E792" s="10"/>
      <c r="F792" s="119"/>
    </row>
    <row r="793" spans="1:6" ht="12.75">
      <c r="A793" s="10"/>
      <c r="B793" s="10"/>
      <c r="C793" s="10"/>
      <c r="D793" s="10"/>
      <c r="E793" s="10"/>
      <c r="F793" s="119"/>
    </row>
    <row r="794" spans="1:6" ht="12.75">
      <c r="A794" s="10"/>
      <c r="B794" s="10"/>
      <c r="C794" s="10"/>
      <c r="D794" s="10"/>
      <c r="E794" s="10"/>
      <c r="F794" s="119"/>
    </row>
    <row r="795" spans="1:6" ht="12.75">
      <c r="A795" s="10"/>
      <c r="B795" s="10"/>
      <c r="C795" s="10"/>
      <c r="D795" s="10"/>
      <c r="E795" s="10"/>
      <c r="F795" s="119"/>
    </row>
    <row r="796" spans="1:6" ht="12.75">
      <c r="A796" s="10"/>
      <c r="B796" s="10"/>
      <c r="C796" s="10"/>
      <c r="D796" s="10"/>
      <c r="E796" s="10"/>
      <c r="F796" s="119"/>
    </row>
    <row r="797" spans="1:6" ht="12.75">
      <c r="A797" s="10"/>
      <c r="B797" s="10"/>
      <c r="C797" s="10"/>
      <c r="D797" s="10"/>
      <c r="E797" s="10"/>
      <c r="F797" s="119"/>
    </row>
    <row r="798" spans="1:6" ht="12.75">
      <c r="A798" s="10"/>
      <c r="B798" s="10"/>
      <c r="C798" s="10"/>
      <c r="D798" s="10"/>
      <c r="E798" s="10"/>
      <c r="F798" s="119"/>
    </row>
    <row r="799" spans="1:6" ht="12.75">
      <c r="A799" s="10"/>
      <c r="B799" s="10"/>
      <c r="C799" s="10"/>
      <c r="D799" s="10"/>
      <c r="E799" s="10"/>
      <c r="F799" s="119"/>
    </row>
    <row r="800" spans="1:6" ht="12.75">
      <c r="A800" s="10"/>
      <c r="B800" s="10"/>
      <c r="C800" s="10"/>
      <c r="D800" s="10"/>
      <c r="E800" s="10"/>
      <c r="F800" s="119"/>
    </row>
    <row r="801" spans="1:6" ht="12.75">
      <c r="A801" s="10"/>
      <c r="B801" s="10"/>
      <c r="C801" s="10"/>
      <c r="D801" s="10"/>
      <c r="E801" s="10"/>
      <c r="F801" s="119"/>
    </row>
    <row r="802" spans="1:6" ht="12.75">
      <c r="A802" s="10"/>
      <c r="B802" s="10"/>
      <c r="C802" s="10"/>
      <c r="D802" s="10"/>
      <c r="E802" s="10"/>
      <c r="F802" s="119"/>
    </row>
    <row r="803" spans="1:6" ht="12.75">
      <c r="A803" s="10"/>
      <c r="B803" s="10"/>
      <c r="C803" s="10"/>
      <c r="D803" s="10"/>
      <c r="E803" s="10"/>
      <c r="F803" s="119"/>
    </row>
    <row r="804" spans="1:6" ht="12.75">
      <c r="A804" s="10"/>
      <c r="B804" s="10"/>
      <c r="C804" s="10"/>
      <c r="D804" s="10"/>
      <c r="E804" s="10"/>
      <c r="F804" s="119"/>
    </row>
    <row r="805" spans="1:6" ht="12.75">
      <c r="A805" s="10"/>
      <c r="B805" s="10"/>
      <c r="C805" s="10"/>
      <c r="D805" s="10"/>
      <c r="E805" s="10"/>
      <c r="F805" s="119"/>
    </row>
    <row r="806" spans="1:6" ht="12.75">
      <c r="A806" s="10"/>
      <c r="B806" s="10"/>
      <c r="C806" s="10"/>
      <c r="D806" s="10"/>
      <c r="E806" s="10"/>
      <c r="F806" s="119"/>
    </row>
    <row r="807" spans="1:6" ht="12.75">
      <c r="A807" s="10"/>
      <c r="B807" s="10"/>
      <c r="C807" s="10"/>
      <c r="D807" s="10"/>
      <c r="E807" s="10"/>
      <c r="F807" s="119"/>
    </row>
    <row r="808" spans="1:6" ht="12.75">
      <c r="A808" s="10"/>
      <c r="B808" s="10"/>
      <c r="C808" s="10"/>
      <c r="D808" s="10"/>
      <c r="E808" s="10"/>
      <c r="F808" s="119"/>
    </row>
    <row r="809" spans="1:6" ht="12.75">
      <c r="A809" s="10"/>
      <c r="B809" s="10"/>
      <c r="C809" s="10"/>
      <c r="D809" s="10"/>
      <c r="E809" s="10"/>
      <c r="F809" s="119"/>
    </row>
    <row r="810" spans="1:6" ht="12.75">
      <c r="A810" s="10"/>
      <c r="B810" s="10"/>
      <c r="C810" s="10"/>
      <c r="D810" s="10"/>
      <c r="E810" s="10"/>
      <c r="F810" s="119"/>
    </row>
    <row r="811" spans="1:6" ht="12.75">
      <c r="A811" s="10"/>
      <c r="B811" s="10"/>
      <c r="C811" s="10"/>
      <c r="D811" s="10"/>
      <c r="E811" s="10"/>
      <c r="F811" s="119"/>
    </row>
    <row r="812" spans="1:6" ht="12.75">
      <c r="A812" s="10"/>
      <c r="B812" s="10"/>
      <c r="C812" s="10"/>
      <c r="D812" s="10"/>
      <c r="E812" s="10"/>
      <c r="F812" s="119"/>
    </row>
    <row r="813" spans="1:6" ht="12.75">
      <c r="A813" s="10"/>
      <c r="B813" s="10"/>
      <c r="C813" s="10"/>
      <c r="D813" s="10"/>
      <c r="E813" s="10"/>
      <c r="F813" s="119"/>
    </row>
    <row r="814" spans="1:6" ht="12.75">
      <c r="A814" s="10"/>
      <c r="B814" s="10"/>
      <c r="C814" s="10"/>
      <c r="D814" s="10"/>
      <c r="E814" s="10"/>
      <c r="F814" s="119"/>
    </row>
    <row r="815" spans="1:6" ht="12.75">
      <c r="A815" s="10"/>
      <c r="B815" s="10"/>
      <c r="C815" s="10"/>
      <c r="D815" s="10"/>
      <c r="E815" s="10"/>
      <c r="F815" s="119"/>
    </row>
    <row r="816" spans="1:6" ht="12.75">
      <c r="A816" s="10"/>
      <c r="B816" s="10"/>
      <c r="C816" s="10"/>
      <c r="D816" s="10"/>
      <c r="E816" s="10"/>
      <c r="F816" s="119"/>
    </row>
    <row r="817" spans="1:6" ht="12.75">
      <c r="A817" s="10"/>
      <c r="B817" s="10"/>
      <c r="C817" s="10"/>
      <c r="D817" s="10"/>
      <c r="E817" s="10"/>
      <c r="F817" s="119"/>
    </row>
    <row r="818" spans="1:6" ht="12.75">
      <c r="A818" s="10"/>
      <c r="B818" s="10"/>
      <c r="C818" s="10"/>
      <c r="D818" s="10"/>
      <c r="E818" s="10"/>
      <c r="F818" s="119"/>
    </row>
    <row r="819" spans="1:6" ht="12.75">
      <c r="A819" s="10"/>
      <c r="B819" s="10"/>
      <c r="C819" s="10"/>
      <c r="D819" s="10"/>
      <c r="E819" s="10"/>
      <c r="F819" s="119"/>
    </row>
    <row r="820" spans="1:6" ht="12.75">
      <c r="A820" s="10"/>
      <c r="B820" s="10"/>
      <c r="C820" s="10"/>
      <c r="D820" s="10"/>
      <c r="E820" s="10"/>
      <c r="F820" s="119"/>
    </row>
    <row r="821" spans="1:6" ht="12.75">
      <c r="A821" s="10"/>
      <c r="B821" s="10"/>
      <c r="C821" s="10"/>
      <c r="D821" s="10"/>
      <c r="E821" s="10"/>
      <c r="F821" s="119"/>
    </row>
    <row r="822" spans="1:6" ht="12.75">
      <c r="A822" s="10"/>
      <c r="B822" s="10"/>
      <c r="C822" s="10"/>
      <c r="D822" s="10"/>
      <c r="E822" s="10"/>
      <c r="F822" s="119"/>
    </row>
    <row r="823" spans="1:6" ht="12.75">
      <c r="A823" s="10"/>
      <c r="B823" s="10"/>
      <c r="C823" s="10"/>
      <c r="D823" s="10"/>
      <c r="E823" s="10"/>
      <c r="F823" s="119"/>
    </row>
    <row r="824" spans="1:6" ht="12.75">
      <c r="A824" s="10"/>
      <c r="B824" s="10"/>
      <c r="C824" s="10"/>
      <c r="D824" s="10"/>
      <c r="E824" s="10"/>
      <c r="F824" s="119"/>
    </row>
    <row r="825" spans="1:6" ht="12.75">
      <c r="A825" s="10"/>
      <c r="B825" s="10"/>
      <c r="C825" s="10"/>
      <c r="D825" s="10"/>
      <c r="E825" s="10"/>
      <c r="F825" s="119"/>
    </row>
    <row r="826" spans="1:6" ht="12.75">
      <c r="A826" s="10"/>
      <c r="B826" s="10"/>
      <c r="C826" s="10"/>
      <c r="D826" s="10"/>
      <c r="E826" s="10"/>
      <c r="F826" s="119"/>
    </row>
    <row r="827" spans="1:6" ht="12.75">
      <c r="A827" s="10"/>
      <c r="B827" s="10"/>
      <c r="C827" s="10"/>
      <c r="D827" s="10"/>
      <c r="E827" s="10"/>
      <c r="F827" s="119"/>
    </row>
    <row r="828" spans="1:6" ht="12.75">
      <c r="A828" s="10"/>
      <c r="B828" s="10"/>
      <c r="C828" s="10"/>
      <c r="D828" s="10"/>
      <c r="E828" s="10"/>
      <c r="F828" s="119"/>
    </row>
    <row r="829" spans="1:6" ht="12.75">
      <c r="A829" s="10"/>
      <c r="B829" s="10"/>
      <c r="C829" s="10"/>
      <c r="D829" s="10"/>
      <c r="E829" s="10"/>
      <c r="F829" s="119"/>
    </row>
    <row r="830" spans="1:6" ht="12.75">
      <c r="A830" s="10"/>
      <c r="B830" s="10"/>
      <c r="C830" s="10"/>
      <c r="D830" s="10"/>
      <c r="E830" s="10"/>
      <c r="F830" s="119"/>
    </row>
    <row r="831" spans="1:6" ht="12.75">
      <c r="A831" s="10"/>
      <c r="B831" s="10"/>
      <c r="C831" s="10"/>
      <c r="D831" s="10"/>
      <c r="E831" s="10"/>
      <c r="F831" s="119"/>
    </row>
    <row r="832" spans="1:6" ht="12.75">
      <c r="A832" s="10"/>
      <c r="B832" s="10"/>
      <c r="C832" s="10"/>
      <c r="D832" s="10"/>
      <c r="E832" s="10"/>
      <c r="F832" s="119"/>
    </row>
    <row r="833" spans="1:6" ht="12.75">
      <c r="A833" s="10"/>
      <c r="B833" s="10"/>
      <c r="C833" s="10"/>
      <c r="D833" s="10"/>
      <c r="E833" s="10"/>
      <c r="F833" s="119"/>
    </row>
    <row r="834" spans="1:6" ht="12.75">
      <c r="A834" s="10"/>
      <c r="B834" s="10"/>
      <c r="C834" s="10"/>
      <c r="D834" s="10"/>
      <c r="E834" s="10"/>
      <c r="F834" s="119"/>
    </row>
    <row r="835" spans="1:6" ht="12.75">
      <c r="A835" s="10"/>
      <c r="B835" s="10"/>
      <c r="C835" s="10"/>
      <c r="D835" s="10"/>
      <c r="E835" s="10"/>
      <c r="F835" s="119"/>
    </row>
    <row r="836" spans="1:6" ht="12.75">
      <c r="A836" s="10"/>
      <c r="B836" s="10"/>
      <c r="C836" s="10"/>
      <c r="D836" s="10"/>
      <c r="E836" s="10"/>
      <c r="F836" s="119"/>
    </row>
    <row r="837" spans="1:6" ht="12.75">
      <c r="A837" s="10"/>
      <c r="B837" s="10"/>
      <c r="C837" s="10"/>
      <c r="D837" s="10"/>
      <c r="E837" s="10"/>
      <c r="F837" s="119"/>
    </row>
    <row r="838" spans="1:6" ht="12.75">
      <c r="A838" s="10"/>
      <c r="B838" s="10"/>
      <c r="C838" s="10"/>
      <c r="D838" s="10"/>
      <c r="E838" s="10"/>
      <c r="F838" s="119"/>
    </row>
    <row r="839" spans="1:6" ht="12.75">
      <c r="A839" s="10"/>
      <c r="B839" s="10"/>
      <c r="C839" s="10"/>
      <c r="D839" s="10"/>
      <c r="E839" s="10"/>
      <c r="F839" s="119"/>
    </row>
    <row r="840" spans="1:6" ht="12.75">
      <c r="A840" s="10"/>
      <c r="B840" s="10"/>
      <c r="C840" s="10"/>
      <c r="D840" s="10"/>
      <c r="E840" s="10"/>
      <c r="F840" s="119"/>
    </row>
    <row r="841" spans="1:6" ht="12.75">
      <c r="A841" s="10"/>
      <c r="B841" s="10"/>
      <c r="C841" s="10"/>
      <c r="D841" s="10"/>
      <c r="E841" s="10"/>
      <c r="F841" s="119"/>
    </row>
    <row r="842" spans="1:6" ht="12.75">
      <c r="A842" s="10"/>
      <c r="B842" s="10"/>
      <c r="C842" s="10"/>
      <c r="D842" s="10"/>
      <c r="E842" s="10"/>
      <c r="F842" s="119"/>
    </row>
    <row r="843" spans="1:6" ht="12.75">
      <c r="A843" s="10"/>
      <c r="B843" s="10"/>
      <c r="C843" s="10"/>
      <c r="D843" s="10"/>
      <c r="E843" s="10"/>
      <c r="F843" s="119"/>
    </row>
    <row r="844" spans="1:6" ht="12.75">
      <c r="A844" s="10"/>
      <c r="B844" s="10"/>
      <c r="C844" s="10"/>
      <c r="D844" s="10"/>
      <c r="E844" s="10"/>
      <c r="F844" s="119"/>
    </row>
    <row r="845" spans="1:6" ht="12.75">
      <c r="A845" s="10"/>
      <c r="B845" s="10"/>
      <c r="C845" s="10"/>
      <c r="D845" s="10"/>
      <c r="E845" s="10"/>
      <c r="F845" s="119"/>
    </row>
    <row r="846" spans="1:6" ht="12.75">
      <c r="A846" s="10"/>
      <c r="B846" s="10"/>
      <c r="C846" s="10"/>
      <c r="D846" s="10"/>
      <c r="E846" s="10"/>
      <c r="F846" s="119"/>
    </row>
    <row r="847" spans="1:6" ht="12.75">
      <c r="A847" s="10"/>
      <c r="B847" s="10"/>
      <c r="C847" s="10"/>
      <c r="D847" s="10"/>
      <c r="E847" s="10"/>
      <c r="F847" s="119"/>
    </row>
    <row r="848" spans="1:6" ht="12.75">
      <c r="A848" s="10"/>
      <c r="B848" s="10"/>
      <c r="C848" s="10"/>
      <c r="D848" s="10"/>
      <c r="E848" s="10"/>
      <c r="F848" s="119"/>
    </row>
    <row r="849" spans="1:6" ht="12.75">
      <c r="A849" s="10"/>
      <c r="B849" s="10"/>
      <c r="C849" s="10"/>
      <c r="D849" s="10"/>
      <c r="E849" s="10"/>
      <c r="F849" s="119"/>
    </row>
    <row r="850" spans="1:6" ht="12.75">
      <c r="A850" s="10"/>
      <c r="B850" s="10"/>
      <c r="C850" s="10"/>
      <c r="D850" s="10"/>
      <c r="E850" s="10"/>
      <c r="F850" s="119"/>
    </row>
    <row r="851" spans="1:6" ht="12.75">
      <c r="A851" s="10"/>
      <c r="B851" s="10"/>
      <c r="C851" s="10"/>
      <c r="D851" s="10"/>
      <c r="E851" s="10"/>
      <c r="F851" s="119"/>
    </row>
    <row r="852" spans="1:6" ht="12.75">
      <c r="A852" s="10"/>
      <c r="B852" s="10"/>
      <c r="C852" s="10"/>
      <c r="D852" s="10"/>
      <c r="E852" s="10"/>
      <c r="F852" s="119"/>
    </row>
    <row r="853" spans="1:6" ht="12.75">
      <c r="A853" s="10"/>
      <c r="B853" s="10"/>
      <c r="C853" s="10"/>
      <c r="D853" s="10"/>
      <c r="E853" s="10"/>
      <c r="F853" s="119"/>
    </row>
    <row r="854" spans="1:6" ht="12.75">
      <c r="A854" s="10"/>
      <c r="B854" s="10"/>
      <c r="C854" s="10"/>
      <c r="D854" s="10"/>
      <c r="E854" s="10"/>
      <c r="F854" s="119"/>
    </row>
    <row r="855" spans="1:6" ht="12.75">
      <c r="A855" s="10"/>
      <c r="B855" s="10"/>
      <c r="C855" s="10"/>
      <c r="D855" s="10"/>
      <c r="E855" s="10"/>
      <c r="F855" s="119"/>
    </row>
    <row r="856" spans="1:6" ht="12.75">
      <c r="A856" s="10"/>
      <c r="B856" s="10"/>
      <c r="C856" s="10"/>
      <c r="D856" s="10"/>
      <c r="E856" s="10"/>
      <c r="F856" s="119"/>
    </row>
    <row r="857" spans="1:6" ht="12.75">
      <c r="A857" s="10"/>
      <c r="B857" s="10"/>
      <c r="C857" s="10"/>
      <c r="D857" s="10"/>
      <c r="E857" s="10"/>
      <c r="F857" s="119"/>
    </row>
    <row r="858" spans="1:6" ht="12.75">
      <c r="A858" s="10"/>
      <c r="B858" s="10"/>
      <c r="C858" s="10"/>
      <c r="D858" s="10"/>
      <c r="E858" s="10"/>
      <c r="F858" s="119"/>
    </row>
    <row r="859" spans="1:6" ht="12.75">
      <c r="A859" s="10"/>
      <c r="B859" s="10"/>
      <c r="C859" s="10"/>
      <c r="D859" s="10"/>
      <c r="E859" s="10"/>
      <c r="F859" s="119"/>
    </row>
    <row r="860" spans="1:6" ht="12.75">
      <c r="A860" s="10"/>
      <c r="B860" s="10"/>
      <c r="C860" s="10"/>
      <c r="D860" s="10"/>
      <c r="E860" s="10"/>
      <c r="F860" s="119"/>
    </row>
    <row r="861" spans="1:6" ht="12.75">
      <c r="A861" s="10"/>
      <c r="B861" s="10"/>
      <c r="C861" s="10"/>
      <c r="D861" s="10"/>
      <c r="E861" s="10"/>
      <c r="F861" s="119"/>
    </row>
    <row r="862" spans="1:6" ht="12.75">
      <c r="A862" s="10"/>
      <c r="B862" s="10"/>
      <c r="C862" s="10"/>
      <c r="D862" s="10"/>
      <c r="E862" s="10"/>
      <c r="F862" s="119"/>
    </row>
    <row r="863" spans="1:6" ht="12.75">
      <c r="A863" s="10"/>
      <c r="B863" s="10"/>
      <c r="C863" s="10"/>
      <c r="D863" s="10"/>
      <c r="E863" s="10"/>
      <c r="F863" s="119"/>
    </row>
    <row r="864" spans="1:6" ht="12.75">
      <c r="A864" s="10"/>
      <c r="B864" s="10"/>
      <c r="C864" s="10"/>
      <c r="D864" s="10"/>
      <c r="E864" s="10"/>
      <c r="F864" s="119"/>
    </row>
    <row r="865" spans="1:6" ht="12.75">
      <c r="A865" s="10"/>
      <c r="B865" s="10"/>
      <c r="C865" s="10"/>
      <c r="D865" s="10"/>
      <c r="E865" s="10"/>
      <c r="F865" s="119"/>
    </row>
    <row r="866" spans="1:6" ht="12.75">
      <c r="A866" s="10"/>
      <c r="B866" s="10"/>
      <c r="C866" s="10"/>
      <c r="D866" s="10"/>
      <c r="E866" s="10"/>
      <c r="F866" s="119"/>
    </row>
    <row r="867" spans="1:6" ht="12.75">
      <c r="A867" s="10"/>
      <c r="B867" s="10"/>
      <c r="C867" s="10"/>
      <c r="D867" s="10"/>
      <c r="E867" s="10"/>
      <c r="F867" s="119"/>
    </row>
    <row r="868" spans="1:6" ht="12.75">
      <c r="A868" s="10"/>
      <c r="B868" s="10"/>
      <c r="C868" s="10"/>
      <c r="D868" s="10"/>
      <c r="E868" s="10"/>
      <c r="F868" s="119"/>
    </row>
    <row r="869" spans="1:6" ht="12.75">
      <c r="A869" s="10"/>
      <c r="B869" s="10"/>
      <c r="C869" s="10"/>
      <c r="D869" s="10"/>
      <c r="E869" s="10"/>
      <c r="F869" s="119"/>
    </row>
    <row r="870" spans="1:6" ht="12.75">
      <c r="A870" s="10"/>
      <c r="B870" s="10"/>
      <c r="C870" s="10"/>
      <c r="D870" s="10"/>
      <c r="E870" s="10"/>
      <c r="F870" s="119"/>
    </row>
    <row r="871" spans="1:6" ht="12.75">
      <c r="A871" s="10"/>
      <c r="B871" s="10"/>
      <c r="C871" s="10"/>
      <c r="D871" s="10"/>
      <c r="E871" s="10"/>
      <c r="F871" s="119"/>
    </row>
    <row r="872" spans="1:6" ht="12.75">
      <c r="A872" s="10"/>
      <c r="B872" s="10"/>
      <c r="C872" s="10"/>
      <c r="D872" s="10"/>
      <c r="E872" s="10"/>
      <c r="F872" s="119"/>
    </row>
    <row r="873" spans="1:6" ht="12.75">
      <c r="A873" s="10"/>
      <c r="B873" s="10"/>
      <c r="C873" s="10"/>
      <c r="D873" s="10"/>
      <c r="E873" s="10"/>
      <c r="F873" s="119"/>
    </row>
    <row r="874" spans="1:6" ht="12.75">
      <c r="A874" s="10"/>
      <c r="B874" s="10"/>
      <c r="C874" s="10"/>
      <c r="D874" s="10"/>
      <c r="E874" s="10"/>
      <c r="F874" s="119"/>
    </row>
    <row r="875" spans="1:6" ht="12.75">
      <c r="A875" s="10"/>
      <c r="B875" s="10"/>
      <c r="C875" s="10"/>
      <c r="D875" s="10"/>
      <c r="E875" s="10"/>
      <c r="F875" s="119"/>
    </row>
    <row r="876" spans="1:6" ht="12.75">
      <c r="A876" s="10"/>
      <c r="B876" s="10"/>
      <c r="C876" s="10"/>
      <c r="D876" s="10"/>
      <c r="E876" s="10"/>
      <c r="F876" s="119"/>
    </row>
    <row r="877" spans="1:6" ht="12.75">
      <c r="A877" s="10"/>
      <c r="B877" s="10"/>
      <c r="C877" s="10"/>
      <c r="D877" s="10"/>
      <c r="E877" s="10"/>
      <c r="F877" s="119"/>
    </row>
    <row r="878" spans="1:6" ht="12.75">
      <c r="A878" s="10"/>
      <c r="B878" s="10"/>
      <c r="C878" s="10"/>
      <c r="D878" s="10"/>
      <c r="E878" s="10"/>
      <c r="F878" s="119"/>
    </row>
    <row r="879" spans="1:6" ht="12.75">
      <c r="A879" s="10"/>
      <c r="B879" s="10"/>
      <c r="C879" s="10"/>
      <c r="D879" s="10"/>
      <c r="E879" s="10"/>
      <c r="F879" s="119"/>
    </row>
    <row r="880" spans="1:6" ht="12.75">
      <c r="A880" s="10"/>
      <c r="B880" s="10"/>
      <c r="C880" s="10"/>
      <c r="D880" s="10"/>
      <c r="E880" s="10"/>
      <c r="F880" s="119"/>
    </row>
    <row r="881" spans="1:6" ht="12.75">
      <c r="A881" s="10"/>
      <c r="B881" s="10"/>
      <c r="C881" s="10"/>
      <c r="D881" s="10"/>
      <c r="E881" s="10"/>
      <c r="F881" s="119"/>
    </row>
    <row r="882" spans="1:6" ht="12.75">
      <c r="A882" s="10"/>
      <c r="B882" s="10"/>
      <c r="C882" s="10"/>
      <c r="D882" s="10"/>
      <c r="E882" s="10"/>
      <c r="F882" s="119"/>
    </row>
    <row r="883" spans="1:6" ht="12.75">
      <c r="A883" s="10"/>
      <c r="B883" s="10"/>
      <c r="C883" s="10"/>
      <c r="D883" s="10"/>
      <c r="E883" s="10"/>
      <c r="F883" s="119"/>
    </row>
    <row r="884" spans="1:6" ht="12.75">
      <c r="A884" s="10"/>
      <c r="B884" s="10"/>
      <c r="C884" s="10"/>
      <c r="D884" s="10"/>
      <c r="E884" s="10"/>
      <c r="F884" s="119"/>
    </row>
    <row r="885" spans="1:6" ht="12.75">
      <c r="A885" s="10"/>
      <c r="B885" s="10"/>
      <c r="C885" s="10"/>
      <c r="D885" s="10"/>
      <c r="E885" s="10"/>
      <c r="F885" s="119"/>
    </row>
    <row r="886" spans="1:6" ht="12.75">
      <c r="A886" s="10"/>
      <c r="B886" s="10"/>
      <c r="C886" s="10"/>
      <c r="D886" s="10"/>
      <c r="E886" s="10"/>
      <c r="F886" s="119"/>
    </row>
    <row r="887" spans="1:6" ht="12.75">
      <c r="A887" s="10"/>
      <c r="B887" s="10"/>
      <c r="C887" s="10"/>
      <c r="D887" s="10"/>
      <c r="E887" s="10"/>
      <c r="F887" s="119"/>
    </row>
    <row r="888" spans="1:6" ht="12.75">
      <c r="A888" s="10"/>
      <c r="B888" s="10"/>
      <c r="C888" s="10"/>
      <c r="D888" s="10"/>
      <c r="E888" s="10"/>
      <c r="F888" s="119"/>
    </row>
    <row r="889" spans="1:6" ht="12.75">
      <c r="A889" s="10"/>
      <c r="B889" s="10"/>
      <c r="C889" s="10"/>
      <c r="D889" s="10"/>
      <c r="E889" s="10"/>
      <c r="F889" s="119"/>
    </row>
    <row r="890" spans="1:6" ht="12.75">
      <c r="A890" s="10"/>
      <c r="B890" s="10"/>
      <c r="C890" s="10"/>
      <c r="D890" s="10"/>
      <c r="E890" s="10"/>
      <c r="F890" s="119"/>
    </row>
    <row r="891" spans="1:6" ht="12.75">
      <c r="A891" s="10"/>
      <c r="B891" s="10"/>
      <c r="C891" s="10"/>
      <c r="D891" s="10"/>
      <c r="E891" s="10"/>
      <c r="F891" s="119"/>
    </row>
    <row r="892" spans="1:6" ht="12.75">
      <c r="A892" s="10"/>
      <c r="B892" s="10"/>
      <c r="C892" s="10"/>
      <c r="D892" s="10"/>
      <c r="E892" s="10"/>
      <c r="F892" s="119"/>
    </row>
    <row r="893" spans="1:6" ht="12.75">
      <c r="A893" s="10"/>
      <c r="B893" s="10"/>
      <c r="C893" s="10"/>
      <c r="D893" s="10"/>
      <c r="E893" s="10"/>
      <c r="F893" s="119"/>
    </row>
    <row r="894" spans="1:6" ht="12.75">
      <c r="A894" s="10"/>
      <c r="B894" s="10"/>
      <c r="C894" s="10"/>
      <c r="D894" s="10"/>
      <c r="E894" s="10"/>
      <c r="F894" s="119"/>
    </row>
    <row r="895" spans="1:6" ht="12.75">
      <c r="A895" s="10"/>
      <c r="B895" s="10"/>
      <c r="C895" s="10"/>
      <c r="D895" s="10"/>
      <c r="E895" s="10"/>
      <c r="F895" s="119"/>
    </row>
    <row r="896" spans="1:6" ht="12.75">
      <c r="A896" s="10"/>
      <c r="B896" s="10"/>
      <c r="C896" s="10"/>
      <c r="D896" s="10"/>
      <c r="E896" s="10"/>
      <c r="F896" s="119"/>
    </row>
    <row r="897" spans="1:6" ht="12.75">
      <c r="A897" s="10"/>
      <c r="B897" s="10"/>
      <c r="C897" s="10"/>
      <c r="D897" s="10"/>
      <c r="E897" s="10"/>
      <c r="F897" s="119"/>
    </row>
    <row r="898" spans="1:6" ht="12.75">
      <c r="A898" s="10"/>
      <c r="B898" s="10"/>
      <c r="C898" s="10"/>
      <c r="D898" s="10"/>
      <c r="E898" s="10"/>
      <c r="F898" s="119"/>
    </row>
    <row r="899" spans="1:6" ht="12.75">
      <c r="A899" s="10"/>
      <c r="B899" s="10"/>
      <c r="C899" s="10"/>
      <c r="D899" s="10"/>
      <c r="E899" s="10"/>
      <c r="F899" s="119"/>
    </row>
    <row r="900" spans="1:6" ht="12.75">
      <c r="A900" s="10"/>
      <c r="B900" s="10"/>
      <c r="C900" s="10"/>
      <c r="D900" s="10"/>
      <c r="E900" s="10"/>
      <c r="F900" s="119"/>
    </row>
    <row r="901" spans="1:6" ht="12.75">
      <c r="A901" s="10"/>
      <c r="B901" s="10"/>
      <c r="C901" s="10"/>
      <c r="D901" s="10"/>
      <c r="E901" s="10"/>
      <c r="F901" s="119"/>
    </row>
    <row r="902" spans="1:6" ht="12.75">
      <c r="A902" s="10"/>
      <c r="B902" s="10"/>
      <c r="C902" s="10"/>
      <c r="D902" s="10"/>
      <c r="E902" s="10"/>
      <c r="F902" s="119"/>
    </row>
    <row r="903" spans="1:6" ht="12.75">
      <c r="A903" s="10"/>
      <c r="B903" s="10"/>
      <c r="C903" s="10"/>
      <c r="D903" s="10"/>
      <c r="E903" s="10"/>
      <c r="F903" s="119"/>
    </row>
    <row r="904" spans="1:6" ht="12.75">
      <c r="A904" s="10"/>
      <c r="B904" s="10"/>
      <c r="C904" s="10"/>
      <c r="D904" s="10"/>
      <c r="E904" s="10"/>
      <c r="F904" s="119"/>
    </row>
    <row r="905" spans="1:6" ht="12.75">
      <c r="A905" s="10"/>
      <c r="B905" s="10"/>
      <c r="C905" s="10"/>
      <c r="D905" s="10"/>
      <c r="E905" s="10"/>
      <c r="F905" s="119"/>
    </row>
    <row r="906" spans="1:6" ht="12.75">
      <c r="A906" s="10"/>
      <c r="B906" s="10"/>
      <c r="C906" s="10"/>
      <c r="D906" s="10"/>
      <c r="E906" s="10"/>
      <c r="F906" s="119"/>
    </row>
    <row r="907" spans="1:6" ht="12.75">
      <c r="A907" s="10"/>
      <c r="B907" s="10"/>
      <c r="C907" s="10"/>
      <c r="D907" s="10"/>
      <c r="E907" s="10"/>
      <c r="F907" s="119"/>
    </row>
    <row r="908" spans="1:6" ht="12.75">
      <c r="A908" s="10"/>
      <c r="B908" s="10"/>
      <c r="C908" s="10"/>
      <c r="D908" s="10"/>
      <c r="E908" s="10"/>
      <c r="F908" s="119"/>
    </row>
    <row r="909" spans="1:6" ht="12.75">
      <c r="A909" s="10"/>
      <c r="B909" s="10"/>
      <c r="C909" s="10"/>
      <c r="D909" s="10"/>
      <c r="E909" s="10"/>
      <c r="F909" s="119"/>
    </row>
    <row r="910" spans="1:6" ht="12.75">
      <c r="A910" s="10"/>
      <c r="B910" s="10"/>
      <c r="C910" s="10"/>
      <c r="D910" s="10"/>
      <c r="E910" s="10"/>
      <c r="F910" s="119"/>
    </row>
    <row r="911" spans="1:6" ht="12.75">
      <c r="A911" s="10"/>
      <c r="B911" s="10"/>
      <c r="C911" s="10"/>
      <c r="D911" s="10"/>
      <c r="E911" s="10"/>
      <c r="F911" s="119"/>
    </row>
    <row r="912" spans="1:6" ht="12.75">
      <c r="A912" s="10"/>
      <c r="B912" s="10"/>
      <c r="C912" s="10"/>
      <c r="D912" s="10"/>
      <c r="E912" s="10"/>
      <c r="F912" s="119"/>
    </row>
    <row r="913" spans="1:6" ht="12.75">
      <c r="A913" s="10"/>
      <c r="B913" s="10"/>
      <c r="C913" s="10"/>
      <c r="D913" s="10"/>
      <c r="E913" s="10"/>
      <c r="F913" s="119"/>
    </row>
    <row r="914" spans="1:6" ht="12.75">
      <c r="A914" s="10"/>
      <c r="B914" s="10"/>
      <c r="C914" s="10"/>
      <c r="D914" s="10"/>
      <c r="E914" s="10"/>
      <c r="F914" s="119"/>
    </row>
    <row r="915" spans="1:6" ht="12.75">
      <c r="A915" s="10"/>
      <c r="B915" s="10"/>
      <c r="C915" s="10"/>
      <c r="D915" s="10"/>
      <c r="E915" s="10"/>
      <c r="F915" s="119"/>
    </row>
    <row r="916" spans="1:6" ht="12.75">
      <c r="A916" s="10"/>
      <c r="B916" s="10"/>
      <c r="C916" s="10"/>
      <c r="D916" s="10"/>
      <c r="E916" s="10"/>
      <c r="F916" s="119"/>
    </row>
    <row r="917" spans="1:6" ht="12.75">
      <c r="A917" s="10"/>
      <c r="B917" s="10"/>
      <c r="C917" s="10"/>
      <c r="D917" s="10"/>
      <c r="E917" s="10"/>
      <c r="F917" s="119"/>
    </row>
    <row r="918" spans="1:6" ht="12.75">
      <c r="A918" s="10"/>
      <c r="B918" s="10"/>
      <c r="C918" s="10"/>
      <c r="D918" s="10"/>
      <c r="E918" s="10"/>
      <c r="F918" s="119"/>
    </row>
    <row r="919" spans="1:6" ht="12.75">
      <c r="A919" s="10"/>
      <c r="B919" s="10"/>
      <c r="C919" s="10"/>
      <c r="D919" s="10"/>
      <c r="E919" s="10"/>
      <c r="F919" s="119"/>
    </row>
    <row r="920" spans="1:6" ht="12.75">
      <c r="A920" s="10"/>
      <c r="B920" s="10"/>
      <c r="C920" s="10"/>
      <c r="D920" s="10"/>
      <c r="E920" s="10"/>
      <c r="F920" s="119"/>
    </row>
    <row r="921" spans="1:6" ht="12.75">
      <c r="A921" s="10"/>
      <c r="B921" s="10"/>
      <c r="C921" s="10"/>
      <c r="D921" s="10"/>
      <c r="E921" s="10"/>
      <c r="F921" s="119"/>
    </row>
    <row r="922" spans="1:6" ht="12.75">
      <c r="A922" s="10"/>
      <c r="B922" s="10"/>
      <c r="C922" s="10"/>
      <c r="D922" s="10"/>
      <c r="E922" s="10"/>
      <c r="F922" s="119"/>
    </row>
    <row r="923" spans="1:6" ht="12.75">
      <c r="A923" s="10"/>
      <c r="B923" s="10"/>
      <c r="C923" s="10"/>
      <c r="D923" s="10"/>
      <c r="E923" s="10"/>
      <c r="F923" s="119"/>
    </row>
    <row r="924" spans="1:6" ht="12.75">
      <c r="A924" s="10"/>
      <c r="B924" s="10"/>
      <c r="C924" s="10"/>
      <c r="D924" s="10"/>
      <c r="E924" s="10"/>
      <c r="F924" s="119"/>
    </row>
    <row r="925" spans="1:6" ht="12.75">
      <c r="A925" s="10"/>
      <c r="B925" s="10"/>
      <c r="C925" s="10"/>
      <c r="D925" s="10"/>
      <c r="E925" s="10"/>
      <c r="F925" s="119"/>
    </row>
    <row r="926" spans="1:6" ht="12.75">
      <c r="A926" s="10"/>
      <c r="B926" s="10"/>
      <c r="C926" s="10"/>
      <c r="D926" s="10"/>
      <c r="E926" s="10"/>
      <c r="F926" s="119"/>
    </row>
    <row r="927" spans="1:6" ht="12.75">
      <c r="A927" s="10"/>
      <c r="B927" s="10"/>
      <c r="C927" s="10"/>
      <c r="D927" s="10"/>
      <c r="E927" s="10"/>
      <c r="F927" s="119"/>
    </row>
    <row r="928" spans="1:6" ht="12.75">
      <c r="A928" s="10"/>
      <c r="B928" s="10"/>
      <c r="C928" s="10"/>
      <c r="D928" s="10"/>
      <c r="E928" s="10"/>
      <c r="F928" s="119"/>
    </row>
    <row r="929" spans="1:6" ht="12.75">
      <c r="A929" s="10"/>
      <c r="B929" s="10"/>
      <c r="C929" s="10"/>
      <c r="D929" s="10"/>
      <c r="E929" s="10"/>
      <c r="F929" s="119"/>
    </row>
    <row r="930" spans="1:6" ht="12.75">
      <c r="A930" s="10"/>
      <c r="B930" s="10"/>
      <c r="C930" s="10"/>
      <c r="D930" s="10"/>
      <c r="E930" s="10"/>
      <c r="F930" s="119"/>
    </row>
    <row r="931" spans="1:6" ht="12.75">
      <c r="A931" s="10"/>
      <c r="B931" s="10"/>
      <c r="C931" s="10"/>
      <c r="D931" s="10"/>
      <c r="E931" s="10"/>
      <c r="F931" s="119"/>
    </row>
    <row r="932" spans="1:6" ht="12.75">
      <c r="A932" s="10"/>
      <c r="B932" s="10"/>
      <c r="C932" s="10"/>
      <c r="D932" s="10"/>
      <c r="E932" s="10"/>
      <c r="F932" s="119"/>
    </row>
    <row r="933" spans="1:6" ht="12.75">
      <c r="A933" s="10"/>
      <c r="B933" s="10"/>
      <c r="C933" s="10"/>
      <c r="D933" s="10"/>
      <c r="E933" s="10"/>
      <c r="F933" s="119"/>
    </row>
    <row r="934" spans="1:6" ht="12.75">
      <c r="A934" s="10"/>
      <c r="B934" s="10"/>
      <c r="C934" s="10"/>
      <c r="D934" s="10"/>
      <c r="E934" s="10"/>
      <c r="F934" s="119"/>
    </row>
    <row r="935" spans="1:6" ht="12.75">
      <c r="A935" s="10"/>
      <c r="B935" s="10"/>
      <c r="C935" s="10"/>
      <c r="D935" s="10"/>
      <c r="E935" s="10"/>
      <c r="F935" s="119"/>
    </row>
    <row r="936" spans="1:6" ht="12.75">
      <c r="A936" s="10"/>
      <c r="B936" s="10"/>
      <c r="C936" s="10"/>
      <c r="D936" s="10"/>
      <c r="E936" s="10"/>
      <c r="F936" s="119"/>
    </row>
    <row r="937" spans="1:6" ht="12.75">
      <c r="A937" s="10"/>
      <c r="B937" s="10"/>
      <c r="C937" s="10"/>
      <c r="D937" s="10"/>
      <c r="E937" s="10"/>
      <c r="F937" s="119"/>
    </row>
    <row r="938" spans="1:6" ht="12.75">
      <c r="A938" s="10"/>
      <c r="B938" s="10"/>
      <c r="C938" s="10"/>
      <c r="D938" s="10"/>
      <c r="E938" s="10"/>
      <c r="F938" s="119"/>
    </row>
    <row r="939" spans="1:6" ht="12.75">
      <c r="A939" s="10"/>
      <c r="B939" s="10"/>
      <c r="C939" s="10"/>
      <c r="D939" s="10"/>
      <c r="E939" s="10"/>
      <c r="F939" s="119"/>
    </row>
    <row r="940" spans="1:6" ht="12.75">
      <c r="A940" s="10"/>
      <c r="B940" s="10"/>
      <c r="C940" s="10"/>
      <c r="D940" s="10"/>
      <c r="E940" s="10"/>
      <c r="F940" s="119"/>
    </row>
    <row r="941" spans="1:6" ht="12.75">
      <c r="A941" s="10"/>
      <c r="B941" s="10"/>
      <c r="C941" s="10"/>
      <c r="D941" s="10"/>
      <c r="E941" s="10"/>
      <c r="F941" s="119"/>
    </row>
    <row r="942" spans="1:6" ht="12.75">
      <c r="A942" s="10"/>
      <c r="B942" s="10"/>
      <c r="C942" s="10"/>
      <c r="D942" s="10"/>
      <c r="E942" s="10"/>
      <c r="F942" s="119"/>
    </row>
    <row r="943" spans="1:6" ht="12.75">
      <c r="A943" s="10"/>
      <c r="B943" s="10"/>
      <c r="C943" s="10"/>
      <c r="D943" s="10"/>
      <c r="E943" s="10"/>
      <c r="F943" s="119"/>
    </row>
    <row r="944" spans="1:6" ht="12.75">
      <c r="A944" s="10"/>
      <c r="B944" s="10"/>
      <c r="C944" s="10"/>
      <c r="D944" s="10"/>
      <c r="E944" s="10"/>
      <c r="F944" s="119"/>
    </row>
    <row r="945" spans="1:6" ht="12.75">
      <c r="A945" s="10"/>
      <c r="B945" s="10"/>
      <c r="C945" s="10"/>
      <c r="D945" s="10"/>
      <c r="E945" s="10"/>
      <c r="F945" s="119"/>
    </row>
    <row r="946" spans="1:6" ht="12.75">
      <c r="A946" s="10"/>
      <c r="B946" s="10"/>
      <c r="C946" s="10"/>
      <c r="D946" s="10"/>
      <c r="E946" s="10"/>
      <c r="F946" s="119"/>
    </row>
    <row r="947" spans="1:6" ht="12.75">
      <c r="A947" s="10"/>
      <c r="B947" s="10"/>
      <c r="C947" s="10"/>
      <c r="D947" s="10"/>
      <c r="E947" s="10"/>
      <c r="F947" s="119"/>
    </row>
    <row r="948" spans="1:6" ht="12.75">
      <c r="A948" s="10"/>
      <c r="B948" s="10"/>
      <c r="C948" s="10"/>
      <c r="D948" s="10"/>
      <c r="E948" s="10"/>
      <c r="F948" s="119"/>
    </row>
    <row r="949" spans="1:6" ht="12.75">
      <c r="A949" s="10"/>
      <c r="B949" s="10"/>
      <c r="C949" s="10"/>
      <c r="D949" s="10"/>
      <c r="E949" s="10"/>
      <c r="F949" s="119"/>
    </row>
    <row r="950" spans="1:6" ht="12.75">
      <c r="A950" s="10"/>
      <c r="B950" s="10"/>
      <c r="C950" s="10"/>
      <c r="D950" s="10"/>
      <c r="E950" s="10"/>
      <c r="F950" s="119"/>
    </row>
    <row r="951" spans="1:6" ht="12.75">
      <c r="A951" s="10"/>
      <c r="B951" s="10"/>
      <c r="C951" s="10"/>
      <c r="D951" s="10"/>
      <c r="E951" s="10"/>
      <c r="F951" s="119"/>
    </row>
    <row r="952" spans="1:6" ht="12.75">
      <c r="A952" s="10"/>
      <c r="B952" s="10"/>
      <c r="C952" s="10"/>
      <c r="D952" s="10"/>
      <c r="E952" s="10"/>
      <c r="F952" s="119"/>
    </row>
    <row r="953" spans="1:6" ht="12.75">
      <c r="A953" s="10"/>
      <c r="B953" s="10"/>
      <c r="C953" s="10"/>
      <c r="D953" s="10"/>
      <c r="E953" s="10"/>
      <c r="F953" s="119"/>
    </row>
    <row r="954" spans="1:6" ht="12.75">
      <c r="A954" s="10"/>
      <c r="B954" s="10"/>
      <c r="C954" s="10"/>
      <c r="D954" s="10"/>
      <c r="E954" s="10"/>
      <c r="F954" s="119"/>
    </row>
    <row r="955" spans="1:6" ht="12.75">
      <c r="A955" s="10"/>
      <c r="B955" s="10"/>
      <c r="C955" s="10"/>
      <c r="D955" s="10"/>
      <c r="E955" s="10"/>
      <c r="F955" s="119"/>
    </row>
    <row r="956" spans="1:6" ht="12.75">
      <c r="A956" s="10"/>
      <c r="B956" s="10"/>
      <c r="C956" s="10"/>
      <c r="D956" s="10"/>
      <c r="E956" s="10"/>
      <c r="F956" s="119"/>
    </row>
    <row r="957" spans="1:6" ht="12.75">
      <c r="A957" s="10"/>
      <c r="B957" s="10"/>
      <c r="C957" s="10"/>
      <c r="D957" s="10"/>
      <c r="E957" s="10"/>
      <c r="F957" s="119"/>
    </row>
    <row r="958" spans="1:6" ht="12.75">
      <c r="A958" s="10"/>
      <c r="B958" s="10"/>
      <c r="C958" s="10"/>
      <c r="D958" s="10"/>
      <c r="E958" s="10"/>
      <c r="F958" s="119"/>
    </row>
    <row r="959" spans="1:6" ht="12.75">
      <c r="A959" s="10"/>
      <c r="B959" s="10"/>
      <c r="C959" s="10"/>
      <c r="D959" s="10"/>
      <c r="E959" s="10"/>
      <c r="F959" s="119"/>
    </row>
    <row r="960" spans="1:6" ht="12.75">
      <c r="A960" s="10"/>
      <c r="B960" s="10"/>
      <c r="C960" s="10"/>
      <c r="D960" s="10"/>
      <c r="E960" s="10"/>
      <c r="F960" s="119"/>
    </row>
    <row r="961" spans="1:6" ht="12.75">
      <c r="A961" s="10"/>
      <c r="B961" s="10"/>
      <c r="C961" s="10"/>
      <c r="D961" s="10"/>
      <c r="E961" s="10"/>
      <c r="F961" s="119"/>
    </row>
    <row r="962" spans="1:6" ht="12.75">
      <c r="A962" s="10"/>
      <c r="B962" s="10"/>
      <c r="C962" s="10"/>
      <c r="D962" s="10"/>
      <c r="E962" s="10"/>
      <c r="F962" s="119"/>
    </row>
    <row r="963" spans="1:6" ht="12.75">
      <c r="A963" s="10"/>
      <c r="B963" s="10"/>
      <c r="C963" s="10"/>
      <c r="D963" s="10"/>
      <c r="E963" s="10"/>
      <c r="F963" s="119"/>
    </row>
    <row r="964" spans="1:6" ht="12.75">
      <c r="A964" s="10"/>
      <c r="B964" s="10"/>
      <c r="C964" s="10"/>
      <c r="D964" s="10"/>
      <c r="E964" s="10"/>
      <c r="F964" s="119"/>
    </row>
    <row r="965" spans="1:6" ht="12.75">
      <c r="A965" s="10"/>
      <c r="B965" s="10"/>
      <c r="C965" s="10"/>
      <c r="D965" s="10"/>
      <c r="E965" s="10"/>
      <c r="F965" s="119"/>
    </row>
    <row r="966" spans="1:6" ht="12.75">
      <c r="A966" s="10"/>
      <c r="B966" s="10"/>
      <c r="C966" s="10"/>
      <c r="D966" s="10"/>
      <c r="E966" s="10"/>
      <c r="F966" s="119"/>
    </row>
    <row r="967" spans="1:6" ht="12.75">
      <c r="A967" s="10"/>
      <c r="B967" s="10"/>
      <c r="C967" s="10"/>
      <c r="D967" s="10"/>
      <c r="E967" s="10"/>
      <c r="F967" s="119"/>
    </row>
    <row r="968" spans="1:6" ht="12.75">
      <c r="A968" s="10"/>
      <c r="B968" s="10"/>
      <c r="C968" s="10"/>
      <c r="D968" s="10"/>
      <c r="E968" s="10"/>
      <c r="F968" s="119"/>
    </row>
    <row r="969" spans="1:6" ht="12.75">
      <c r="A969" s="10"/>
      <c r="B969" s="10"/>
      <c r="C969" s="10"/>
      <c r="D969" s="10"/>
      <c r="E969" s="10"/>
      <c r="F969" s="119"/>
    </row>
    <row r="970" spans="1:6" ht="12.75">
      <c r="A970" s="10"/>
      <c r="B970" s="10"/>
      <c r="C970" s="10"/>
      <c r="D970" s="10"/>
      <c r="E970" s="10"/>
      <c r="F970" s="119"/>
    </row>
    <row r="971" spans="1:6" ht="12.75">
      <c r="A971" s="10"/>
      <c r="B971" s="10"/>
      <c r="C971" s="10"/>
      <c r="D971" s="10"/>
      <c r="E971" s="10"/>
      <c r="F971" s="119"/>
    </row>
    <row r="972" spans="1:6" ht="12.75">
      <c r="A972" s="10"/>
      <c r="B972" s="10"/>
      <c r="C972" s="10"/>
      <c r="D972" s="10"/>
      <c r="E972" s="10"/>
      <c r="F972" s="119"/>
    </row>
    <row r="973" spans="1:6" ht="12.75">
      <c r="A973" s="10"/>
      <c r="B973" s="10"/>
      <c r="C973" s="10"/>
      <c r="D973" s="10"/>
      <c r="E973" s="10"/>
      <c r="F973" s="119"/>
    </row>
    <row r="974" spans="1:6" ht="12.75">
      <c r="A974" s="10"/>
      <c r="B974" s="10"/>
      <c r="C974" s="10"/>
      <c r="D974" s="10"/>
      <c r="E974" s="10"/>
      <c r="F974" s="119"/>
    </row>
    <row r="975" spans="1:6" ht="12.75">
      <c r="A975" s="10"/>
      <c r="B975" s="10"/>
      <c r="C975" s="10"/>
      <c r="D975" s="10"/>
      <c r="E975" s="10"/>
      <c r="F975" s="119"/>
    </row>
    <row r="976" spans="1:6" ht="12.75">
      <c r="A976" s="10"/>
      <c r="B976" s="10"/>
      <c r="C976" s="10"/>
      <c r="D976" s="10"/>
      <c r="E976" s="10"/>
      <c r="F976" s="119"/>
    </row>
    <row r="977" spans="1:6" ht="12.75">
      <c r="A977" s="10"/>
      <c r="B977" s="10"/>
      <c r="C977" s="10"/>
      <c r="D977" s="10"/>
      <c r="E977" s="10"/>
      <c r="F977" s="119"/>
    </row>
    <row r="978" spans="1:6" ht="12.75">
      <c r="A978" s="10"/>
      <c r="B978" s="10"/>
      <c r="C978" s="10"/>
      <c r="D978" s="10"/>
      <c r="E978" s="10"/>
      <c r="F978" s="119"/>
    </row>
    <row r="979" spans="1:6" ht="12.75">
      <c r="A979" s="10"/>
      <c r="B979" s="10"/>
      <c r="C979" s="10"/>
      <c r="D979" s="10"/>
      <c r="E979" s="10"/>
      <c r="F979" s="119"/>
    </row>
    <row r="980" spans="1:6" ht="12.75">
      <c r="A980" s="10"/>
      <c r="B980" s="10"/>
      <c r="C980" s="10"/>
      <c r="D980" s="10"/>
      <c r="E980" s="10"/>
      <c r="F980" s="119"/>
    </row>
    <row r="981" spans="1:6" ht="12.75">
      <c r="A981" s="10"/>
      <c r="B981" s="10"/>
      <c r="C981" s="10"/>
      <c r="D981" s="10"/>
      <c r="E981" s="10"/>
      <c r="F981" s="119"/>
    </row>
    <row r="982" spans="1:6" ht="12.75">
      <c r="A982" s="10"/>
      <c r="B982" s="10"/>
      <c r="C982" s="10"/>
      <c r="D982" s="10"/>
      <c r="E982" s="10"/>
      <c r="F982" s="119"/>
    </row>
    <row r="983" spans="1:6" ht="12.75">
      <c r="A983" s="10"/>
      <c r="B983" s="10"/>
      <c r="C983" s="10"/>
      <c r="D983" s="10"/>
      <c r="E983" s="10"/>
      <c r="F983" s="119"/>
    </row>
    <row r="984" spans="1:6" ht="12.75">
      <c r="A984" s="10"/>
      <c r="B984" s="10"/>
      <c r="C984" s="10"/>
      <c r="D984" s="10"/>
      <c r="E984" s="10"/>
      <c r="F984" s="119"/>
    </row>
    <row r="985" spans="1:6" ht="12.75">
      <c r="A985" s="10"/>
      <c r="B985" s="10"/>
      <c r="C985" s="10"/>
      <c r="D985" s="10"/>
      <c r="E985" s="10"/>
      <c r="F985" s="119"/>
    </row>
    <row r="986" spans="1:6" ht="12.75">
      <c r="A986" s="10"/>
      <c r="B986" s="10"/>
      <c r="C986" s="10"/>
      <c r="D986" s="10"/>
      <c r="E986" s="10"/>
      <c r="F986" s="119"/>
    </row>
    <row r="987" spans="1:6" ht="12.75">
      <c r="A987" s="10"/>
      <c r="B987" s="10"/>
      <c r="C987" s="10"/>
      <c r="D987" s="10"/>
      <c r="E987" s="10"/>
      <c r="F987" s="119"/>
    </row>
    <row r="988" spans="1:6" ht="12.75">
      <c r="A988" s="10"/>
      <c r="B988" s="10"/>
      <c r="C988" s="10"/>
      <c r="D988" s="10"/>
      <c r="E988" s="10"/>
      <c r="F988" s="119"/>
    </row>
    <row r="989" spans="1:6" ht="12.75">
      <c r="A989" s="10"/>
      <c r="B989" s="10"/>
      <c r="C989" s="10"/>
      <c r="D989" s="10"/>
      <c r="E989" s="10"/>
      <c r="F989" s="119"/>
    </row>
    <row r="990" spans="1:6" ht="12.75">
      <c r="A990" s="10"/>
      <c r="B990" s="10"/>
      <c r="C990" s="10"/>
      <c r="D990" s="10"/>
      <c r="E990" s="10"/>
      <c r="F990" s="119"/>
    </row>
    <row r="991" spans="1:6" ht="12.75">
      <c r="A991" s="10"/>
      <c r="B991" s="10"/>
      <c r="C991" s="10"/>
      <c r="D991" s="10"/>
      <c r="E991" s="10"/>
      <c r="F991" s="119"/>
    </row>
    <row r="992" spans="1:6" ht="12.75">
      <c r="A992" s="10"/>
      <c r="B992" s="10"/>
      <c r="C992" s="10"/>
      <c r="D992" s="10"/>
      <c r="E992" s="10"/>
      <c r="F992" s="119"/>
    </row>
    <row r="993" spans="1:6" ht="12.75">
      <c r="A993" s="10"/>
      <c r="B993" s="10"/>
      <c r="C993" s="10"/>
      <c r="D993" s="10"/>
      <c r="E993" s="10"/>
      <c r="F993" s="119"/>
    </row>
    <row r="994" spans="1:6" ht="12.75">
      <c r="A994" s="10"/>
      <c r="B994" s="10"/>
      <c r="C994" s="10"/>
      <c r="D994" s="10"/>
      <c r="E994" s="10"/>
      <c r="F994" s="119"/>
    </row>
    <row r="995" spans="1:6" ht="12.75">
      <c r="A995" s="10"/>
      <c r="B995" s="10"/>
      <c r="C995" s="10"/>
      <c r="D995" s="10"/>
      <c r="E995" s="10"/>
      <c r="F995" s="119"/>
    </row>
    <row r="996" spans="1:6" ht="12.75">
      <c r="A996" s="10"/>
      <c r="B996" s="10"/>
      <c r="C996" s="10"/>
      <c r="D996" s="10"/>
      <c r="E996" s="10"/>
      <c r="F996" s="119"/>
    </row>
    <row r="997" spans="1:6" ht="12.75">
      <c r="A997" s="10"/>
      <c r="B997" s="10"/>
      <c r="C997" s="10"/>
      <c r="D997" s="10"/>
      <c r="E997" s="10"/>
      <c r="F997" s="119"/>
    </row>
    <row r="998" spans="1:6" ht="12.75">
      <c r="A998" s="10"/>
      <c r="B998" s="10"/>
      <c r="C998" s="10"/>
      <c r="D998" s="10"/>
      <c r="E998" s="10"/>
      <c r="F998" s="119"/>
    </row>
    <row r="999" spans="1:6" ht="12.75">
      <c r="A999" s="10"/>
      <c r="B999" s="10"/>
      <c r="C999" s="10"/>
      <c r="D999" s="10"/>
      <c r="E999" s="10"/>
      <c r="F999" s="119"/>
    </row>
    <row r="1000" spans="1:6" ht="12.75">
      <c r="A1000" s="10"/>
      <c r="B1000" s="10"/>
      <c r="C1000" s="10"/>
      <c r="D1000" s="10"/>
      <c r="E1000" s="10"/>
      <c r="F1000" s="119"/>
    </row>
  </sheetData>
  <mergeCells count="1">
    <mergeCell ref="I2:J2"/>
  </mergeCells>
  <dataValidations count="1">
    <dataValidation type="list" allowBlank="1" sqref="D3:D50">
      <formula1>"AL,GV"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74E13"/>
  </sheetPr>
  <dimension ref="A1:AF997"/>
  <sheetViews>
    <sheetView topLeftCell="A217" workbookViewId="0">
      <selection activeCell="B16" sqref="B16:C41"/>
    </sheetView>
  </sheetViews>
  <sheetFormatPr baseColWidth="10" defaultColWidth="14.42578125" defaultRowHeight="15.75" customHeight="1"/>
  <cols>
    <col min="1" max="1" width="10.140625" customWidth="1"/>
    <col min="2" max="2" width="20.28515625" customWidth="1"/>
    <col min="3" max="3" width="15.140625" customWidth="1"/>
    <col min="4" max="4" width="27.5703125" customWidth="1"/>
    <col min="5" max="5" width="16.5703125" customWidth="1"/>
    <col min="7" max="7" width="10.28515625" customWidth="1"/>
    <col min="8" max="8" width="6.28515625" customWidth="1"/>
    <col min="9" max="9" width="12.5703125" customWidth="1"/>
    <col min="10" max="10" width="10.7109375" customWidth="1"/>
    <col min="11" max="11" width="9.7109375" customWidth="1"/>
    <col min="12" max="13" width="10.5703125" customWidth="1"/>
    <col min="14" max="14" width="7.140625" customWidth="1"/>
    <col min="15" max="15" width="9.7109375" customWidth="1"/>
  </cols>
  <sheetData>
    <row r="1" spans="1:32" ht="12.75">
      <c r="A1" s="227"/>
      <c r="B1" s="228"/>
      <c r="C1" s="228"/>
      <c r="D1" s="228"/>
      <c r="E1" s="229"/>
      <c r="F1" s="226" t="s">
        <v>117</v>
      </c>
      <c r="G1" s="225"/>
      <c r="H1" s="225"/>
      <c r="I1" s="225"/>
      <c r="J1" s="225"/>
      <c r="K1" s="120"/>
      <c r="L1" s="224" t="s">
        <v>118</v>
      </c>
      <c r="M1" s="225"/>
      <c r="N1" s="121"/>
      <c r="O1" s="121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</row>
    <row r="2" spans="1:32" ht="38.25">
      <c r="A2" s="122" t="s">
        <v>119</v>
      </c>
      <c r="B2" s="123" t="s">
        <v>120</v>
      </c>
      <c r="C2" s="123" t="s">
        <v>121</v>
      </c>
      <c r="D2" s="123" t="s">
        <v>122</v>
      </c>
      <c r="E2" s="123" t="s">
        <v>123</v>
      </c>
      <c r="F2" s="124" t="s">
        <v>124</v>
      </c>
      <c r="G2" s="125" t="s">
        <v>10</v>
      </c>
      <c r="H2" s="126" t="s">
        <v>9</v>
      </c>
      <c r="I2" s="125" t="s">
        <v>125</v>
      </c>
      <c r="J2" s="125" t="s">
        <v>7</v>
      </c>
      <c r="K2" s="123" t="s">
        <v>126</v>
      </c>
      <c r="L2" s="127" t="s">
        <v>127</v>
      </c>
      <c r="M2" s="127" t="s">
        <v>128</v>
      </c>
      <c r="N2" s="128" t="s">
        <v>129</v>
      </c>
      <c r="O2" s="128" t="s">
        <v>130</v>
      </c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1:32" ht="12.75">
      <c r="A3" s="30"/>
      <c r="B3" s="17"/>
      <c r="C3" s="129"/>
      <c r="D3" s="17"/>
      <c r="E3" s="67"/>
      <c r="F3" s="130">
        <v>0</v>
      </c>
      <c r="G3" s="131"/>
      <c r="H3" s="39"/>
      <c r="I3" s="132">
        <f t="shared" ref="I3:I249" si="0">G3-(G3/(H3+1))</f>
        <v>0</v>
      </c>
      <c r="J3" s="132">
        <f t="shared" ref="J3:J249" si="1">G3-I3</f>
        <v>0</v>
      </c>
      <c r="K3" s="37"/>
      <c r="L3" s="37"/>
      <c r="M3" s="133"/>
      <c r="N3" s="134"/>
      <c r="O3" s="132">
        <f t="shared" ref="O3:O249" si="2">F3+G3-L3</f>
        <v>0</v>
      </c>
    </row>
    <row r="4" spans="1:32" ht="12.75">
      <c r="A4" s="135"/>
      <c r="B4" s="17"/>
      <c r="C4" s="136"/>
      <c r="D4" s="17"/>
      <c r="E4" s="137"/>
      <c r="F4" s="138">
        <f t="shared" ref="F4:F249" si="3">O3</f>
        <v>0</v>
      </c>
      <c r="G4" s="37"/>
      <c r="H4" s="139"/>
      <c r="I4" s="132">
        <f t="shared" si="0"/>
        <v>0</v>
      </c>
      <c r="J4" s="132">
        <f t="shared" si="1"/>
        <v>0</v>
      </c>
      <c r="K4" s="140"/>
      <c r="L4" s="37"/>
      <c r="M4" s="133"/>
      <c r="N4" s="134"/>
      <c r="O4" s="132">
        <f t="shared" si="2"/>
        <v>0</v>
      </c>
      <c r="Q4" s="141"/>
      <c r="R4" s="143"/>
    </row>
    <row r="5" spans="1:32" ht="12.75">
      <c r="A5" s="144"/>
      <c r="B5" s="17"/>
      <c r="C5" s="146"/>
      <c r="D5" s="17"/>
      <c r="E5" s="148"/>
      <c r="F5" s="42">
        <f t="shared" si="3"/>
        <v>0</v>
      </c>
      <c r="G5" s="37"/>
      <c r="H5" s="150"/>
      <c r="I5" s="132">
        <f t="shared" si="0"/>
        <v>0</v>
      </c>
      <c r="J5" s="132">
        <f t="shared" si="1"/>
        <v>0</v>
      </c>
      <c r="K5" s="152"/>
      <c r="L5" s="37"/>
      <c r="M5" s="133"/>
      <c r="N5" s="134"/>
      <c r="O5" s="132">
        <f t="shared" si="2"/>
        <v>0</v>
      </c>
    </row>
    <row r="6" spans="1:32" ht="12.75">
      <c r="A6" s="135"/>
      <c r="B6" s="19"/>
      <c r="C6" s="136"/>
      <c r="D6" s="17"/>
      <c r="E6" s="154"/>
      <c r="F6" s="42">
        <f t="shared" si="3"/>
        <v>0</v>
      </c>
      <c r="G6" s="37"/>
      <c r="H6" s="155"/>
      <c r="I6" s="132">
        <f t="shared" si="0"/>
        <v>0</v>
      </c>
      <c r="J6" s="132">
        <f t="shared" si="1"/>
        <v>0</v>
      </c>
      <c r="K6" s="140"/>
      <c r="L6" s="37"/>
      <c r="M6" s="133"/>
      <c r="N6" s="134"/>
      <c r="O6" s="132">
        <f t="shared" si="2"/>
        <v>0</v>
      </c>
      <c r="Q6" s="141"/>
      <c r="R6" s="157"/>
    </row>
    <row r="7" spans="1:32" ht="12.75">
      <c r="A7" s="144"/>
      <c r="B7" s="17"/>
      <c r="C7" s="148"/>
      <c r="D7" s="17"/>
      <c r="E7" s="148"/>
      <c r="F7" s="42">
        <f t="shared" si="3"/>
        <v>0</v>
      </c>
      <c r="G7" s="37"/>
      <c r="H7" s="150"/>
      <c r="I7" s="132">
        <f t="shared" si="0"/>
        <v>0</v>
      </c>
      <c r="J7" s="132">
        <f t="shared" si="1"/>
        <v>0</v>
      </c>
      <c r="K7" s="152"/>
      <c r="L7" s="81"/>
      <c r="M7" s="158"/>
      <c r="N7" s="132"/>
      <c r="O7" s="132">
        <f t="shared" si="2"/>
        <v>0</v>
      </c>
    </row>
    <row r="8" spans="1:32" ht="12.75">
      <c r="A8" s="135"/>
      <c r="B8" s="17"/>
      <c r="C8" s="159"/>
      <c r="D8" s="17"/>
      <c r="E8" s="160"/>
      <c r="F8" s="42">
        <f t="shared" si="3"/>
        <v>0</v>
      </c>
      <c r="G8" s="37"/>
      <c r="H8" s="139"/>
      <c r="I8" s="132">
        <f t="shared" si="0"/>
        <v>0</v>
      </c>
      <c r="J8" s="132">
        <f t="shared" si="1"/>
        <v>0</v>
      </c>
      <c r="K8" s="140"/>
      <c r="L8" s="37"/>
      <c r="M8" s="158"/>
      <c r="N8" s="134"/>
      <c r="O8" s="132">
        <f t="shared" si="2"/>
        <v>0</v>
      </c>
      <c r="Q8" s="141"/>
      <c r="R8" s="157"/>
    </row>
    <row r="9" spans="1:32" ht="12.75">
      <c r="A9" s="144"/>
      <c r="B9" s="17"/>
      <c r="C9" s="148"/>
      <c r="D9" s="17"/>
      <c r="E9" s="148"/>
      <c r="F9" s="42">
        <f t="shared" si="3"/>
        <v>0</v>
      </c>
      <c r="G9" s="37"/>
      <c r="H9" s="150"/>
      <c r="I9" s="132">
        <f t="shared" si="0"/>
        <v>0</v>
      </c>
      <c r="J9" s="132">
        <f t="shared" si="1"/>
        <v>0</v>
      </c>
      <c r="K9" s="152"/>
      <c r="L9" s="81"/>
      <c r="M9" s="158"/>
      <c r="N9" s="132"/>
      <c r="O9" s="132">
        <f t="shared" si="2"/>
        <v>0</v>
      </c>
    </row>
    <row r="10" spans="1:32" ht="12.75">
      <c r="A10" s="144"/>
      <c r="B10" s="17"/>
      <c r="C10" s="148"/>
      <c r="D10" s="17"/>
      <c r="E10" s="148"/>
      <c r="F10" s="42">
        <f t="shared" si="3"/>
        <v>0</v>
      </c>
      <c r="G10" s="37"/>
      <c r="H10" s="150"/>
      <c r="I10" s="132">
        <f t="shared" si="0"/>
        <v>0</v>
      </c>
      <c r="J10" s="132">
        <f t="shared" si="1"/>
        <v>0</v>
      </c>
      <c r="K10" s="152"/>
      <c r="L10" s="81"/>
      <c r="M10" s="158"/>
      <c r="N10" s="132"/>
      <c r="O10" s="132">
        <f t="shared" si="2"/>
        <v>0</v>
      </c>
    </row>
    <row r="11" spans="1:32" ht="12.75">
      <c r="A11" s="135"/>
      <c r="B11" s="17"/>
      <c r="C11" s="148"/>
      <c r="D11" s="17"/>
      <c r="E11" s="136"/>
      <c r="F11" s="42">
        <f t="shared" si="3"/>
        <v>0</v>
      </c>
      <c r="G11" s="37"/>
      <c r="H11" s="139"/>
      <c r="I11" s="132">
        <f t="shared" si="0"/>
        <v>0</v>
      </c>
      <c r="J11" s="132">
        <f t="shared" si="1"/>
        <v>0</v>
      </c>
      <c r="K11" s="140"/>
      <c r="L11" s="37"/>
      <c r="M11" s="158"/>
      <c r="N11" s="134"/>
      <c r="O11" s="132">
        <f t="shared" si="2"/>
        <v>0</v>
      </c>
    </row>
    <row r="12" spans="1:32" ht="12.75">
      <c r="A12" s="135"/>
      <c r="B12" s="19"/>
      <c r="C12" s="159"/>
      <c r="D12" s="67"/>
      <c r="E12" s="136"/>
      <c r="F12" s="42">
        <f t="shared" si="3"/>
        <v>0</v>
      </c>
      <c r="G12" s="37"/>
      <c r="H12" s="155"/>
      <c r="I12" s="132">
        <f t="shared" si="0"/>
        <v>0</v>
      </c>
      <c r="J12" s="132">
        <f t="shared" si="1"/>
        <v>0</v>
      </c>
      <c r="K12" s="140"/>
      <c r="L12" s="37"/>
      <c r="M12" s="133"/>
      <c r="N12" s="134"/>
      <c r="O12" s="132">
        <f t="shared" si="2"/>
        <v>0</v>
      </c>
    </row>
    <row r="13" spans="1:32" ht="12.75">
      <c r="A13" s="144"/>
      <c r="B13" s="17"/>
      <c r="C13" s="148"/>
      <c r="D13" s="17"/>
      <c r="E13" s="148"/>
      <c r="F13" s="42">
        <f t="shared" si="3"/>
        <v>0</v>
      </c>
      <c r="G13" s="37"/>
      <c r="H13" s="150"/>
      <c r="I13" s="132">
        <f t="shared" si="0"/>
        <v>0</v>
      </c>
      <c r="J13" s="132">
        <f t="shared" si="1"/>
        <v>0</v>
      </c>
      <c r="K13" s="152"/>
      <c r="L13" s="37"/>
      <c r="M13" s="133"/>
      <c r="N13" s="134"/>
      <c r="O13" s="132">
        <f t="shared" si="2"/>
        <v>0</v>
      </c>
    </row>
    <row r="14" spans="1:32" ht="12.75">
      <c r="A14" s="135"/>
      <c r="B14" s="17"/>
      <c r="C14" s="159"/>
      <c r="D14" s="17"/>
      <c r="E14" s="136"/>
      <c r="F14" s="42">
        <f t="shared" si="3"/>
        <v>0</v>
      </c>
      <c r="G14" s="37"/>
      <c r="H14" s="139"/>
      <c r="I14" s="132">
        <f t="shared" si="0"/>
        <v>0</v>
      </c>
      <c r="J14" s="132">
        <f t="shared" si="1"/>
        <v>0</v>
      </c>
      <c r="K14" s="140"/>
      <c r="L14" s="37"/>
      <c r="M14" s="158"/>
      <c r="N14" s="134"/>
      <c r="O14" s="132">
        <f t="shared" si="2"/>
        <v>0</v>
      </c>
    </row>
    <row r="15" spans="1:32" ht="12.75">
      <c r="A15" s="144"/>
      <c r="B15" s="17"/>
      <c r="C15" s="148"/>
      <c r="D15" s="17"/>
      <c r="E15" s="148"/>
      <c r="F15" s="42">
        <f t="shared" si="3"/>
        <v>0</v>
      </c>
      <c r="G15" s="37"/>
      <c r="H15" s="150"/>
      <c r="I15" s="132">
        <f t="shared" si="0"/>
        <v>0</v>
      </c>
      <c r="J15" s="132">
        <f t="shared" si="1"/>
        <v>0</v>
      </c>
      <c r="K15" s="152"/>
      <c r="L15" s="81"/>
      <c r="M15" s="158"/>
      <c r="N15" s="132"/>
      <c r="O15" s="132">
        <f t="shared" si="2"/>
        <v>0</v>
      </c>
    </row>
    <row r="16" spans="1:32" ht="12.75">
      <c r="A16" s="144"/>
      <c r="B16" s="352"/>
      <c r="C16" s="353"/>
      <c r="D16" s="17"/>
      <c r="E16" s="148"/>
      <c r="F16" s="42">
        <f t="shared" si="3"/>
        <v>0</v>
      </c>
      <c r="G16" s="37"/>
      <c r="H16" s="150"/>
      <c r="I16" s="132">
        <f t="shared" si="0"/>
        <v>0</v>
      </c>
      <c r="J16" s="132">
        <f t="shared" si="1"/>
        <v>0</v>
      </c>
      <c r="K16" s="152"/>
      <c r="L16" s="81"/>
      <c r="M16" s="158"/>
      <c r="N16" s="132"/>
      <c r="O16" s="132">
        <f t="shared" si="2"/>
        <v>0</v>
      </c>
    </row>
    <row r="17" spans="1:15" ht="12.75">
      <c r="A17" s="163"/>
      <c r="B17" s="352"/>
      <c r="C17" s="354"/>
      <c r="D17" s="31"/>
      <c r="E17" s="164"/>
      <c r="F17" s="42">
        <f t="shared" si="3"/>
        <v>0</v>
      </c>
      <c r="G17" s="165"/>
      <c r="H17" s="167"/>
      <c r="I17" s="132">
        <f t="shared" si="0"/>
        <v>0</v>
      </c>
      <c r="J17" s="132">
        <f t="shared" si="1"/>
        <v>0</v>
      </c>
      <c r="K17" s="140"/>
      <c r="L17" s="37"/>
      <c r="M17" s="133"/>
      <c r="N17" s="134"/>
      <c r="O17" s="132">
        <f t="shared" si="2"/>
        <v>0</v>
      </c>
    </row>
    <row r="18" spans="1:15" ht="14.25" customHeight="1">
      <c r="A18" s="163"/>
      <c r="B18" s="355"/>
      <c r="C18" s="356"/>
      <c r="D18" s="169"/>
      <c r="E18" s="164"/>
      <c r="F18" s="42">
        <f t="shared" si="3"/>
        <v>0</v>
      </c>
      <c r="G18" s="165"/>
      <c r="H18" s="170"/>
      <c r="I18" s="132">
        <f t="shared" si="0"/>
        <v>0</v>
      </c>
      <c r="J18" s="132">
        <f t="shared" si="1"/>
        <v>0</v>
      </c>
      <c r="K18" s="140"/>
      <c r="L18" s="37"/>
      <c r="M18" s="133"/>
      <c r="N18" s="134"/>
      <c r="O18" s="132">
        <f t="shared" si="2"/>
        <v>0</v>
      </c>
    </row>
    <row r="19" spans="1:15" ht="12.75">
      <c r="A19" s="144"/>
      <c r="B19" s="352"/>
      <c r="C19" s="353"/>
      <c r="D19" s="17"/>
      <c r="E19" s="148"/>
      <c r="F19" s="42">
        <f t="shared" si="3"/>
        <v>0</v>
      </c>
      <c r="G19" s="37"/>
      <c r="H19" s="150"/>
      <c r="I19" s="132">
        <f t="shared" si="0"/>
        <v>0</v>
      </c>
      <c r="J19" s="132">
        <f t="shared" si="1"/>
        <v>0</v>
      </c>
      <c r="K19" s="152"/>
      <c r="L19" s="37"/>
      <c r="M19" s="133"/>
      <c r="N19" s="134"/>
      <c r="O19" s="132">
        <f t="shared" si="2"/>
        <v>0</v>
      </c>
    </row>
    <row r="20" spans="1:15" ht="12.75">
      <c r="A20" s="172"/>
      <c r="B20" s="352"/>
      <c r="C20" s="354"/>
      <c r="D20" s="17"/>
      <c r="E20" s="160"/>
      <c r="F20" s="42">
        <f t="shared" si="3"/>
        <v>0</v>
      </c>
      <c r="G20" s="37"/>
      <c r="H20" s="139"/>
      <c r="I20" s="132">
        <f t="shared" si="0"/>
        <v>0</v>
      </c>
      <c r="J20" s="132">
        <f t="shared" si="1"/>
        <v>0</v>
      </c>
      <c r="K20" s="140"/>
      <c r="L20" s="37"/>
      <c r="M20" s="158"/>
      <c r="N20" s="134"/>
      <c r="O20" s="132">
        <f t="shared" si="2"/>
        <v>0</v>
      </c>
    </row>
    <row r="21" spans="1:15" ht="12.75">
      <c r="A21" s="144"/>
      <c r="B21" s="352"/>
      <c r="C21" s="353"/>
      <c r="D21" s="17"/>
      <c r="E21" s="173"/>
      <c r="F21" s="42">
        <f t="shared" si="3"/>
        <v>0</v>
      </c>
      <c r="G21" s="37"/>
      <c r="H21" s="150"/>
      <c r="I21" s="132">
        <f t="shared" si="0"/>
        <v>0</v>
      </c>
      <c r="J21" s="132">
        <f t="shared" si="1"/>
        <v>0</v>
      </c>
      <c r="K21" s="152"/>
      <c r="L21" s="37"/>
      <c r="M21" s="133"/>
      <c r="N21" s="134"/>
      <c r="O21" s="132">
        <f t="shared" si="2"/>
        <v>0</v>
      </c>
    </row>
    <row r="22" spans="1:15" ht="12.75">
      <c r="A22" s="144"/>
      <c r="B22" s="352"/>
      <c r="C22" s="353"/>
      <c r="D22" s="17"/>
      <c r="E22" s="148"/>
      <c r="F22" s="42">
        <f t="shared" si="3"/>
        <v>0</v>
      </c>
      <c r="G22" s="37"/>
      <c r="H22" s="150"/>
      <c r="I22" s="132">
        <f t="shared" si="0"/>
        <v>0</v>
      </c>
      <c r="J22" s="132">
        <f t="shared" si="1"/>
        <v>0</v>
      </c>
      <c r="K22" s="152"/>
      <c r="L22" s="81"/>
      <c r="M22" s="158"/>
      <c r="N22" s="132"/>
      <c r="O22" s="132">
        <f t="shared" si="2"/>
        <v>0</v>
      </c>
    </row>
    <row r="23" spans="1:15" ht="12.75">
      <c r="A23" s="144"/>
      <c r="B23" s="352"/>
      <c r="C23" s="357"/>
      <c r="D23" s="17"/>
      <c r="E23" s="173"/>
      <c r="F23" s="42">
        <f t="shared" si="3"/>
        <v>0</v>
      </c>
      <c r="G23" s="37"/>
      <c r="H23" s="150"/>
      <c r="I23" s="132">
        <f t="shared" si="0"/>
        <v>0</v>
      </c>
      <c r="J23" s="132">
        <f t="shared" si="1"/>
        <v>0</v>
      </c>
      <c r="K23" s="152"/>
      <c r="L23" s="81"/>
      <c r="M23" s="158"/>
      <c r="N23" s="132"/>
      <c r="O23" s="132">
        <f t="shared" si="2"/>
        <v>0</v>
      </c>
    </row>
    <row r="24" spans="1:15" ht="12.75">
      <c r="A24" s="144"/>
      <c r="B24" s="352"/>
      <c r="C24" s="353"/>
      <c r="D24" s="17"/>
      <c r="E24" s="176"/>
      <c r="F24" s="42">
        <f t="shared" si="3"/>
        <v>0</v>
      </c>
      <c r="G24" s="37"/>
      <c r="H24" s="150"/>
      <c r="I24" s="132">
        <f t="shared" si="0"/>
        <v>0</v>
      </c>
      <c r="J24" s="132">
        <f t="shared" si="1"/>
        <v>0</v>
      </c>
      <c r="K24" s="152"/>
      <c r="L24" s="37"/>
      <c r="M24" s="133"/>
      <c r="N24" s="134"/>
      <c r="O24" s="132">
        <f t="shared" si="2"/>
        <v>0</v>
      </c>
    </row>
    <row r="25" spans="1:15" ht="12.75">
      <c r="A25" s="144"/>
      <c r="B25" s="352"/>
      <c r="C25" s="353"/>
      <c r="D25" s="17"/>
      <c r="E25" s="148"/>
      <c r="F25" s="42">
        <f t="shared" si="3"/>
        <v>0</v>
      </c>
      <c r="G25" s="37"/>
      <c r="H25" s="150"/>
      <c r="I25" s="132">
        <f t="shared" si="0"/>
        <v>0</v>
      </c>
      <c r="J25" s="132">
        <f t="shared" si="1"/>
        <v>0</v>
      </c>
      <c r="K25" s="152"/>
      <c r="L25" s="37"/>
      <c r="M25" s="133"/>
      <c r="N25" s="134"/>
      <c r="O25" s="132">
        <f t="shared" si="2"/>
        <v>0</v>
      </c>
    </row>
    <row r="26" spans="1:15" ht="12.75">
      <c r="A26" s="172"/>
      <c r="B26" s="352"/>
      <c r="C26" s="354"/>
      <c r="D26" s="17"/>
      <c r="E26" s="160"/>
      <c r="F26" s="42">
        <f t="shared" si="3"/>
        <v>0</v>
      </c>
      <c r="G26" s="37"/>
      <c r="H26" s="139"/>
      <c r="I26" s="132">
        <f t="shared" si="0"/>
        <v>0</v>
      </c>
      <c r="J26" s="132">
        <f t="shared" si="1"/>
        <v>0</v>
      </c>
      <c r="K26" s="140"/>
      <c r="L26" s="37"/>
      <c r="M26" s="158"/>
      <c r="N26" s="134"/>
      <c r="O26" s="132">
        <f t="shared" si="2"/>
        <v>0</v>
      </c>
    </row>
    <row r="27" spans="1:15" ht="12.75">
      <c r="A27" s="172"/>
      <c r="B27" s="352"/>
      <c r="C27" s="354"/>
      <c r="D27" s="17"/>
      <c r="E27" s="160"/>
      <c r="F27" s="42">
        <f t="shared" si="3"/>
        <v>0</v>
      </c>
      <c r="G27" s="37"/>
      <c r="H27" s="139"/>
      <c r="I27" s="132">
        <f t="shared" si="0"/>
        <v>0</v>
      </c>
      <c r="J27" s="132">
        <f t="shared" si="1"/>
        <v>0</v>
      </c>
      <c r="K27" s="140"/>
      <c r="L27" s="37"/>
      <c r="M27" s="158"/>
      <c r="N27" s="134"/>
      <c r="O27" s="132">
        <f t="shared" si="2"/>
        <v>0</v>
      </c>
    </row>
    <row r="28" spans="1:15" ht="12.75">
      <c r="A28" s="178"/>
      <c r="B28" s="352"/>
      <c r="C28" s="358"/>
      <c r="D28" s="17"/>
      <c r="E28" s="179"/>
      <c r="F28" s="42">
        <f t="shared" si="3"/>
        <v>0</v>
      </c>
      <c r="G28" s="165"/>
      <c r="H28" s="167"/>
      <c r="I28" s="132">
        <f t="shared" si="0"/>
        <v>0</v>
      </c>
      <c r="J28" s="132">
        <f t="shared" si="1"/>
        <v>0</v>
      </c>
      <c r="K28" s="140"/>
      <c r="L28" s="37"/>
      <c r="M28" s="133"/>
      <c r="N28" s="134"/>
      <c r="O28" s="132">
        <f t="shared" si="2"/>
        <v>0</v>
      </c>
    </row>
    <row r="29" spans="1:15" ht="12.75">
      <c r="A29" s="178"/>
      <c r="B29" s="355"/>
      <c r="C29" s="354"/>
      <c r="D29" s="67"/>
      <c r="E29" s="160"/>
      <c r="F29" s="42">
        <f t="shared" si="3"/>
        <v>0</v>
      </c>
      <c r="G29" s="37"/>
      <c r="H29" s="155"/>
      <c r="I29" s="132">
        <f t="shared" si="0"/>
        <v>0</v>
      </c>
      <c r="J29" s="132">
        <f t="shared" si="1"/>
        <v>0</v>
      </c>
      <c r="K29" s="140"/>
      <c r="L29" s="37"/>
      <c r="M29" s="133"/>
      <c r="N29" s="134"/>
      <c r="O29" s="132">
        <f t="shared" si="2"/>
        <v>0</v>
      </c>
    </row>
    <row r="30" spans="1:15" ht="12.75">
      <c r="A30" s="144"/>
      <c r="B30" s="352"/>
      <c r="C30" s="353"/>
      <c r="D30" s="17"/>
      <c r="E30" s="148"/>
      <c r="F30" s="42">
        <f t="shared" si="3"/>
        <v>0</v>
      </c>
      <c r="G30" s="37"/>
      <c r="H30" s="150"/>
      <c r="I30" s="132">
        <f t="shared" si="0"/>
        <v>0</v>
      </c>
      <c r="J30" s="132">
        <f t="shared" si="1"/>
        <v>0</v>
      </c>
      <c r="K30" s="152"/>
      <c r="L30" s="37"/>
      <c r="M30" s="133"/>
      <c r="N30" s="134"/>
      <c r="O30" s="132">
        <f t="shared" si="2"/>
        <v>0</v>
      </c>
    </row>
    <row r="31" spans="1:15" ht="12.75">
      <c r="A31" s="144"/>
      <c r="B31" s="352"/>
      <c r="C31" s="353"/>
      <c r="D31" s="17"/>
      <c r="E31" s="148"/>
      <c r="F31" s="42">
        <f t="shared" si="3"/>
        <v>0</v>
      </c>
      <c r="G31" s="37"/>
      <c r="H31" s="150"/>
      <c r="I31" s="132">
        <f t="shared" si="0"/>
        <v>0</v>
      </c>
      <c r="J31" s="132">
        <f t="shared" si="1"/>
        <v>0</v>
      </c>
      <c r="K31" s="152"/>
      <c r="L31" s="81"/>
      <c r="M31" s="158"/>
      <c r="N31" s="132"/>
      <c r="O31" s="132">
        <f t="shared" si="2"/>
        <v>0</v>
      </c>
    </row>
    <row r="32" spans="1:15" ht="12.75">
      <c r="A32" s="144"/>
      <c r="B32" s="352"/>
      <c r="C32" s="353"/>
      <c r="D32" s="17"/>
      <c r="E32" s="148"/>
      <c r="F32" s="42">
        <f t="shared" si="3"/>
        <v>0</v>
      </c>
      <c r="G32" s="37"/>
      <c r="H32" s="150"/>
      <c r="I32" s="132">
        <f t="shared" si="0"/>
        <v>0</v>
      </c>
      <c r="J32" s="132">
        <f t="shared" si="1"/>
        <v>0</v>
      </c>
      <c r="K32" s="152"/>
      <c r="L32" s="81"/>
      <c r="M32" s="158"/>
      <c r="N32" s="132"/>
      <c r="O32" s="132">
        <f t="shared" si="2"/>
        <v>0</v>
      </c>
    </row>
    <row r="33" spans="1:15" ht="12.75">
      <c r="A33" s="178"/>
      <c r="B33" s="352"/>
      <c r="C33" s="354"/>
      <c r="D33" s="17"/>
      <c r="E33" s="160"/>
      <c r="F33" s="42">
        <f t="shared" si="3"/>
        <v>0</v>
      </c>
      <c r="G33" s="37"/>
      <c r="H33" s="139"/>
      <c r="I33" s="132">
        <f t="shared" si="0"/>
        <v>0</v>
      </c>
      <c r="J33" s="132">
        <f t="shared" si="1"/>
        <v>0</v>
      </c>
      <c r="K33" s="140"/>
      <c r="L33" s="37"/>
      <c r="M33" s="158"/>
      <c r="N33" s="134"/>
      <c r="O33" s="132">
        <f t="shared" si="2"/>
        <v>0</v>
      </c>
    </row>
    <row r="34" spans="1:15" ht="12.75">
      <c r="A34" s="181"/>
      <c r="B34" s="355"/>
      <c r="C34" s="354"/>
      <c r="D34" s="67"/>
      <c r="E34" s="182"/>
      <c r="F34" s="42">
        <f t="shared" si="3"/>
        <v>0</v>
      </c>
      <c r="G34" s="37"/>
      <c r="H34" s="183"/>
      <c r="I34" s="132">
        <f t="shared" si="0"/>
        <v>0</v>
      </c>
      <c r="J34" s="132">
        <f t="shared" si="1"/>
        <v>0</v>
      </c>
      <c r="K34" s="184"/>
      <c r="L34" s="37"/>
      <c r="M34" s="133"/>
      <c r="N34" s="134"/>
      <c r="O34" s="132">
        <f t="shared" si="2"/>
        <v>0</v>
      </c>
    </row>
    <row r="35" spans="1:15" ht="12.75">
      <c r="A35" s="181"/>
      <c r="B35" s="355"/>
      <c r="C35" s="359"/>
      <c r="D35" s="67"/>
      <c r="E35" s="186"/>
      <c r="F35" s="42">
        <f t="shared" si="3"/>
        <v>0</v>
      </c>
      <c r="G35" s="37"/>
      <c r="H35" s="183"/>
      <c r="I35" s="132">
        <f t="shared" si="0"/>
        <v>0</v>
      </c>
      <c r="J35" s="132">
        <f t="shared" si="1"/>
        <v>0</v>
      </c>
      <c r="K35" s="184"/>
      <c r="L35" s="37"/>
      <c r="M35" s="133"/>
      <c r="N35" s="134"/>
      <c r="O35" s="132">
        <f t="shared" si="2"/>
        <v>0</v>
      </c>
    </row>
    <row r="36" spans="1:15" ht="12.75">
      <c r="A36" s="181"/>
      <c r="B36" s="352"/>
      <c r="C36" s="359"/>
      <c r="D36" s="17"/>
      <c r="E36" s="182"/>
      <c r="F36" s="42">
        <f t="shared" si="3"/>
        <v>0</v>
      </c>
      <c r="G36" s="37"/>
      <c r="H36" s="187"/>
      <c r="I36" s="132">
        <f t="shared" si="0"/>
        <v>0</v>
      </c>
      <c r="J36" s="132">
        <f t="shared" si="1"/>
        <v>0</v>
      </c>
      <c r="K36" s="184"/>
      <c r="L36" s="37"/>
      <c r="M36" s="158"/>
      <c r="N36" s="134"/>
      <c r="O36" s="132">
        <f t="shared" si="2"/>
        <v>0</v>
      </c>
    </row>
    <row r="37" spans="1:15" ht="12.75">
      <c r="A37" s="181"/>
      <c r="B37" s="352"/>
      <c r="C37" s="359"/>
      <c r="D37" s="17"/>
      <c r="E37" s="182"/>
      <c r="F37" s="42">
        <f t="shared" si="3"/>
        <v>0</v>
      </c>
      <c r="G37" s="37"/>
      <c r="H37" s="187"/>
      <c r="I37" s="132">
        <f t="shared" si="0"/>
        <v>0</v>
      </c>
      <c r="J37" s="132">
        <f t="shared" si="1"/>
        <v>0</v>
      </c>
      <c r="K37" s="184"/>
      <c r="L37" s="37"/>
      <c r="M37" s="158"/>
      <c r="N37" s="134"/>
      <c r="O37" s="132">
        <f t="shared" si="2"/>
        <v>0</v>
      </c>
    </row>
    <row r="38" spans="1:15" ht="12.75">
      <c r="A38" s="181"/>
      <c r="B38" s="352"/>
      <c r="C38" s="359"/>
      <c r="D38" s="17"/>
      <c r="E38" s="67"/>
      <c r="F38" s="42">
        <f t="shared" si="3"/>
        <v>0</v>
      </c>
      <c r="G38" s="37"/>
      <c r="H38" s="39"/>
      <c r="I38" s="132">
        <f t="shared" si="0"/>
        <v>0</v>
      </c>
      <c r="J38" s="132">
        <f t="shared" si="1"/>
        <v>0</v>
      </c>
      <c r="K38" s="37"/>
      <c r="L38" s="81"/>
      <c r="M38" s="158"/>
      <c r="N38" s="132"/>
      <c r="O38" s="132">
        <f t="shared" si="2"/>
        <v>0</v>
      </c>
    </row>
    <row r="39" spans="1:15" ht="12.75">
      <c r="A39" s="145"/>
      <c r="B39" s="352"/>
      <c r="C39" s="359"/>
      <c r="D39" s="17"/>
      <c r="E39" s="67"/>
      <c r="F39" s="42">
        <f t="shared" si="3"/>
        <v>0</v>
      </c>
      <c r="G39" s="37"/>
      <c r="H39" s="39"/>
      <c r="I39" s="132">
        <f t="shared" si="0"/>
        <v>0</v>
      </c>
      <c r="J39" s="132">
        <f t="shared" si="1"/>
        <v>0</v>
      </c>
      <c r="K39" s="37"/>
      <c r="L39" s="81"/>
      <c r="M39" s="158"/>
      <c r="N39" s="132"/>
      <c r="O39" s="132">
        <f t="shared" si="2"/>
        <v>0</v>
      </c>
    </row>
    <row r="40" spans="1:15" ht="12.75">
      <c r="A40" s="145"/>
      <c r="B40" s="352"/>
      <c r="C40" s="359"/>
      <c r="D40" s="17"/>
      <c r="E40" s="67"/>
      <c r="F40" s="42">
        <f t="shared" si="3"/>
        <v>0</v>
      </c>
      <c r="G40" s="37"/>
      <c r="H40" s="39"/>
      <c r="I40" s="132">
        <f t="shared" si="0"/>
        <v>0</v>
      </c>
      <c r="J40" s="132">
        <f t="shared" si="1"/>
        <v>0</v>
      </c>
      <c r="K40" s="37"/>
      <c r="L40" s="81"/>
      <c r="M40" s="158"/>
      <c r="N40" s="132"/>
      <c r="O40" s="132">
        <f t="shared" si="2"/>
        <v>0</v>
      </c>
    </row>
    <row r="41" spans="1:15" ht="12.75">
      <c r="A41" s="181"/>
      <c r="B41" s="352"/>
      <c r="C41" s="359"/>
      <c r="D41" s="17"/>
      <c r="E41" s="182"/>
      <c r="F41" s="42">
        <f t="shared" si="3"/>
        <v>0</v>
      </c>
      <c r="G41" s="37"/>
      <c r="H41" s="187"/>
      <c r="I41" s="132">
        <f t="shared" si="0"/>
        <v>0</v>
      </c>
      <c r="J41" s="132">
        <f t="shared" si="1"/>
        <v>0</v>
      </c>
      <c r="K41" s="184"/>
      <c r="L41" s="37"/>
      <c r="M41" s="158"/>
      <c r="N41" s="134"/>
      <c r="O41" s="132">
        <f t="shared" si="2"/>
        <v>0</v>
      </c>
    </row>
    <row r="42" spans="1:15" ht="12.75">
      <c r="A42" s="181"/>
      <c r="B42" s="17"/>
      <c r="C42" s="129"/>
      <c r="D42" s="17"/>
      <c r="E42" s="182"/>
      <c r="F42" s="42">
        <f t="shared" si="3"/>
        <v>0</v>
      </c>
      <c r="G42" s="37"/>
      <c r="H42" s="187"/>
      <c r="I42" s="132">
        <f t="shared" si="0"/>
        <v>0</v>
      </c>
      <c r="J42" s="132">
        <f t="shared" si="1"/>
        <v>0</v>
      </c>
      <c r="K42" s="184"/>
      <c r="L42" s="37"/>
      <c r="M42" s="158"/>
      <c r="N42" s="134"/>
      <c r="O42" s="132">
        <f t="shared" si="2"/>
        <v>0</v>
      </c>
    </row>
    <row r="43" spans="1:15" ht="12.75">
      <c r="A43" s="181"/>
      <c r="B43" s="19"/>
      <c r="C43" s="129"/>
      <c r="D43" s="67"/>
      <c r="E43" s="182"/>
      <c r="F43" s="42">
        <f t="shared" si="3"/>
        <v>0</v>
      </c>
      <c r="G43" s="37"/>
      <c r="H43" s="183"/>
      <c r="I43" s="132">
        <f t="shared" si="0"/>
        <v>0</v>
      </c>
      <c r="J43" s="132">
        <f t="shared" si="1"/>
        <v>0</v>
      </c>
      <c r="K43" s="184"/>
      <c r="L43" s="37"/>
      <c r="M43" s="188"/>
      <c r="N43" s="134"/>
      <c r="O43" s="132">
        <f t="shared" si="2"/>
        <v>0</v>
      </c>
    </row>
    <row r="44" spans="1:15" ht="12.75">
      <c r="A44" s="181"/>
      <c r="B44" s="19"/>
      <c r="C44" s="129"/>
      <c r="D44" s="67"/>
      <c r="E44" s="189"/>
      <c r="F44" s="42">
        <f t="shared" si="3"/>
        <v>0</v>
      </c>
      <c r="G44" s="37"/>
      <c r="H44" s="183"/>
      <c r="I44" s="132">
        <f t="shared" si="0"/>
        <v>0</v>
      </c>
      <c r="J44" s="132">
        <f t="shared" si="1"/>
        <v>0</v>
      </c>
      <c r="K44" s="184"/>
      <c r="L44" s="37"/>
      <c r="M44" s="133"/>
      <c r="N44" s="134"/>
      <c r="O44" s="132">
        <f t="shared" si="2"/>
        <v>0</v>
      </c>
    </row>
    <row r="45" spans="1:15" ht="12.75">
      <c r="A45" s="181"/>
      <c r="B45" s="17"/>
      <c r="C45" s="185"/>
      <c r="D45" s="17"/>
      <c r="E45" s="182"/>
      <c r="F45" s="42">
        <f t="shared" si="3"/>
        <v>0</v>
      </c>
      <c r="G45" s="37"/>
      <c r="H45" s="187"/>
      <c r="I45" s="132">
        <f t="shared" si="0"/>
        <v>0</v>
      </c>
      <c r="J45" s="132">
        <f t="shared" si="1"/>
        <v>0</v>
      </c>
      <c r="K45" s="184"/>
      <c r="L45" s="37"/>
      <c r="M45" s="158"/>
      <c r="N45" s="134"/>
      <c r="O45" s="132">
        <f t="shared" si="2"/>
        <v>0</v>
      </c>
    </row>
    <row r="46" spans="1:15" ht="12.75">
      <c r="A46" s="181"/>
      <c r="B46" s="17"/>
      <c r="C46" s="185"/>
      <c r="D46" s="17"/>
      <c r="E46" s="182"/>
      <c r="F46" s="42">
        <f t="shared" si="3"/>
        <v>0</v>
      </c>
      <c r="G46" s="37"/>
      <c r="H46" s="187"/>
      <c r="I46" s="132">
        <f t="shared" si="0"/>
        <v>0</v>
      </c>
      <c r="J46" s="132">
        <f t="shared" si="1"/>
        <v>0</v>
      </c>
      <c r="K46" s="184"/>
      <c r="L46" s="37"/>
      <c r="M46" s="133"/>
      <c r="N46" s="134"/>
      <c r="O46" s="132">
        <f t="shared" si="2"/>
        <v>0</v>
      </c>
    </row>
    <row r="47" spans="1:15" ht="12.75">
      <c r="A47" s="181"/>
      <c r="B47" s="17"/>
      <c r="C47" s="185"/>
      <c r="D47" s="17"/>
      <c r="E47" s="182"/>
      <c r="F47" s="42">
        <f t="shared" si="3"/>
        <v>0</v>
      </c>
      <c r="G47" s="37"/>
      <c r="H47" s="187"/>
      <c r="I47" s="132">
        <f t="shared" si="0"/>
        <v>0</v>
      </c>
      <c r="J47" s="132">
        <f t="shared" si="1"/>
        <v>0</v>
      </c>
      <c r="K47" s="184"/>
      <c r="L47" s="37"/>
      <c r="M47" s="133"/>
      <c r="N47" s="134"/>
      <c r="O47" s="132">
        <f t="shared" si="2"/>
        <v>0</v>
      </c>
    </row>
    <row r="48" spans="1:15" ht="12.75">
      <c r="A48" s="181"/>
      <c r="B48" s="17"/>
      <c r="C48" s="185"/>
      <c r="D48" s="17"/>
      <c r="E48" s="182"/>
      <c r="F48" s="42">
        <f t="shared" si="3"/>
        <v>0</v>
      </c>
      <c r="G48" s="37"/>
      <c r="H48" s="187"/>
      <c r="I48" s="132">
        <f t="shared" si="0"/>
        <v>0</v>
      </c>
      <c r="J48" s="132">
        <f t="shared" si="1"/>
        <v>0</v>
      </c>
      <c r="K48" s="184"/>
      <c r="L48" s="37"/>
      <c r="M48" s="158"/>
      <c r="N48" s="134"/>
      <c r="O48" s="132">
        <f t="shared" si="2"/>
        <v>0</v>
      </c>
    </row>
    <row r="49" spans="1:15" ht="12.75">
      <c r="A49" s="181"/>
      <c r="B49" s="17"/>
      <c r="C49" s="129"/>
      <c r="D49" s="17"/>
      <c r="E49" s="85"/>
      <c r="F49" s="42">
        <f t="shared" si="3"/>
        <v>0</v>
      </c>
      <c r="G49" s="37"/>
      <c r="H49" s="187"/>
      <c r="I49" s="132">
        <f t="shared" si="0"/>
        <v>0</v>
      </c>
      <c r="J49" s="132">
        <f t="shared" si="1"/>
        <v>0</v>
      </c>
      <c r="K49" s="184"/>
      <c r="L49" s="37"/>
      <c r="M49" s="158"/>
      <c r="N49" s="134"/>
      <c r="O49" s="132">
        <f t="shared" si="2"/>
        <v>0</v>
      </c>
    </row>
    <row r="50" spans="1:15" ht="12.75">
      <c r="A50" s="181"/>
      <c r="B50" s="17"/>
      <c r="C50" s="129"/>
      <c r="D50" s="17"/>
      <c r="E50" s="85"/>
      <c r="F50" s="42">
        <f t="shared" si="3"/>
        <v>0</v>
      </c>
      <c r="G50" s="37"/>
      <c r="H50" s="187"/>
      <c r="I50" s="132">
        <f t="shared" si="0"/>
        <v>0</v>
      </c>
      <c r="J50" s="132">
        <f t="shared" si="1"/>
        <v>0</v>
      </c>
      <c r="K50" s="184"/>
      <c r="L50" s="37"/>
      <c r="M50" s="158"/>
      <c r="N50" s="134"/>
      <c r="O50" s="132">
        <f t="shared" si="2"/>
        <v>0</v>
      </c>
    </row>
    <row r="51" spans="1:15" ht="12.75">
      <c r="A51" s="181"/>
      <c r="B51" s="19"/>
      <c r="C51" s="129"/>
      <c r="D51" s="67"/>
      <c r="E51" s="182"/>
      <c r="F51" s="42">
        <f t="shared" si="3"/>
        <v>0</v>
      </c>
      <c r="G51" s="37"/>
      <c r="H51" s="183"/>
      <c r="I51" s="132">
        <f t="shared" si="0"/>
        <v>0</v>
      </c>
      <c r="J51" s="132">
        <f t="shared" si="1"/>
        <v>0</v>
      </c>
      <c r="K51" s="184"/>
      <c r="L51" s="37"/>
      <c r="M51" s="133"/>
      <c r="N51" s="134"/>
      <c r="O51" s="132">
        <f t="shared" si="2"/>
        <v>0</v>
      </c>
    </row>
    <row r="52" spans="1:15" ht="12.75">
      <c r="A52" s="181"/>
      <c r="B52" s="19"/>
      <c r="C52" s="129"/>
      <c r="D52" s="67"/>
      <c r="E52" s="182"/>
      <c r="F52" s="42">
        <f t="shared" si="3"/>
        <v>0</v>
      </c>
      <c r="G52" s="37"/>
      <c r="H52" s="183"/>
      <c r="I52" s="132">
        <f t="shared" si="0"/>
        <v>0</v>
      </c>
      <c r="J52" s="132">
        <f t="shared" si="1"/>
        <v>0</v>
      </c>
      <c r="K52" s="184"/>
      <c r="L52" s="37"/>
      <c r="M52" s="133"/>
      <c r="N52" s="134"/>
      <c r="O52" s="132">
        <f t="shared" si="2"/>
        <v>0</v>
      </c>
    </row>
    <row r="53" spans="1:15" ht="12.75">
      <c r="A53" s="30"/>
      <c r="B53" s="17"/>
      <c r="C53" s="67"/>
      <c r="D53" s="17"/>
      <c r="E53" s="67"/>
      <c r="F53" s="42">
        <f t="shared" si="3"/>
        <v>0</v>
      </c>
      <c r="G53" s="81"/>
      <c r="H53" s="82"/>
      <c r="I53" s="132">
        <f t="shared" si="0"/>
        <v>0</v>
      </c>
      <c r="J53" s="132">
        <f t="shared" si="1"/>
        <v>0</v>
      </c>
      <c r="K53" s="37"/>
      <c r="L53" s="37"/>
      <c r="M53" s="133"/>
      <c r="N53" s="134"/>
      <c r="O53" s="132">
        <f t="shared" si="2"/>
        <v>0</v>
      </c>
    </row>
    <row r="54" spans="1:15" ht="12.75">
      <c r="A54" s="30"/>
      <c r="B54" s="19"/>
      <c r="C54" s="67"/>
      <c r="D54" s="67"/>
      <c r="E54" s="67"/>
      <c r="F54" s="42">
        <f t="shared" si="3"/>
        <v>0</v>
      </c>
      <c r="G54" s="81"/>
      <c r="H54" s="82"/>
      <c r="I54" s="132">
        <f t="shared" si="0"/>
        <v>0</v>
      </c>
      <c r="J54" s="132">
        <f t="shared" si="1"/>
        <v>0</v>
      </c>
      <c r="K54" s="37"/>
      <c r="L54" s="37"/>
      <c r="M54" s="133"/>
      <c r="N54" s="134"/>
      <c r="O54" s="132">
        <f t="shared" si="2"/>
        <v>0</v>
      </c>
    </row>
    <row r="55" spans="1:15" ht="12.75">
      <c r="A55" s="30"/>
      <c r="B55" s="17"/>
      <c r="C55" s="67"/>
      <c r="D55" s="17"/>
      <c r="E55" s="67"/>
      <c r="F55" s="42">
        <f t="shared" si="3"/>
        <v>0</v>
      </c>
      <c r="G55" s="37"/>
      <c r="H55" s="39"/>
      <c r="I55" s="132">
        <f t="shared" si="0"/>
        <v>0</v>
      </c>
      <c r="J55" s="132">
        <f t="shared" si="1"/>
        <v>0</v>
      </c>
      <c r="K55" s="37"/>
      <c r="L55" s="81"/>
      <c r="M55" s="158"/>
      <c r="N55" s="132"/>
      <c r="O55" s="132">
        <f t="shared" si="2"/>
        <v>0</v>
      </c>
    </row>
    <row r="56" spans="1:15" ht="12.75">
      <c r="A56" s="30"/>
      <c r="B56" s="17"/>
      <c r="C56" s="67"/>
      <c r="D56" s="17"/>
      <c r="E56" s="67"/>
      <c r="F56" s="42">
        <f t="shared" si="3"/>
        <v>0</v>
      </c>
      <c r="G56" s="37"/>
      <c r="H56" s="39"/>
      <c r="I56" s="132">
        <f t="shared" si="0"/>
        <v>0</v>
      </c>
      <c r="J56" s="132">
        <f t="shared" si="1"/>
        <v>0</v>
      </c>
      <c r="K56" s="37"/>
      <c r="L56" s="81"/>
      <c r="M56" s="158"/>
      <c r="N56" s="132"/>
      <c r="O56" s="132">
        <f t="shared" si="2"/>
        <v>0</v>
      </c>
    </row>
    <row r="57" spans="1:15" ht="12.75">
      <c r="A57" s="30"/>
      <c r="B57" s="17"/>
      <c r="C57" s="67"/>
      <c r="D57" s="17"/>
      <c r="E57" s="67"/>
      <c r="F57" s="42">
        <f t="shared" si="3"/>
        <v>0</v>
      </c>
      <c r="G57" s="37"/>
      <c r="H57" s="39"/>
      <c r="I57" s="132">
        <f t="shared" si="0"/>
        <v>0</v>
      </c>
      <c r="J57" s="132">
        <f t="shared" si="1"/>
        <v>0</v>
      </c>
      <c r="K57" s="37"/>
      <c r="L57" s="81"/>
      <c r="M57" s="158"/>
      <c r="N57" s="132"/>
      <c r="O57" s="132">
        <f t="shared" si="2"/>
        <v>0</v>
      </c>
    </row>
    <row r="58" spans="1:15" ht="12.75">
      <c r="A58" s="30"/>
      <c r="B58" s="17"/>
      <c r="C58" s="67"/>
      <c r="D58" s="17"/>
      <c r="E58" s="67"/>
      <c r="F58" s="42">
        <f t="shared" si="3"/>
        <v>0</v>
      </c>
      <c r="G58" s="37"/>
      <c r="H58" s="39"/>
      <c r="I58" s="132">
        <f t="shared" si="0"/>
        <v>0</v>
      </c>
      <c r="J58" s="132">
        <f t="shared" si="1"/>
        <v>0</v>
      </c>
      <c r="K58" s="37"/>
      <c r="L58" s="81"/>
      <c r="M58" s="158"/>
      <c r="N58" s="132"/>
      <c r="O58" s="132">
        <f t="shared" si="2"/>
        <v>0</v>
      </c>
    </row>
    <row r="59" spans="1:15" ht="12.75">
      <c r="A59" s="30"/>
      <c r="B59" s="19"/>
      <c r="C59" s="67"/>
      <c r="D59" s="67"/>
      <c r="E59" s="67"/>
      <c r="F59" s="42">
        <f t="shared" si="3"/>
        <v>0</v>
      </c>
      <c r="G59" s="81"/>
      <c r="H59" s="82"/>
      <c r="I59" s="132">
        <f t="shared" si="0"/>
        <v>0</v>
      </c>
      <c r="J59" s="132">
        <f t="shared" si="1"/>
        <v>0</v>
      </c>
      <c r="K59" s="37"/>
      <c r="L59" s="37"/>
      <c r="M59" s="133"/>
      <c r="N59" s="134"/>
      <c r="O59" s="132">
        <f t="shared" si="2"/>
        <v>0</v>
      </c>
    </row>
    <row r="60" spans="1:15" ht="12.75">
      <c r="A60" s="30"/>
      <c r="B60" s="19"/>
      <c r="C60" s="67"/>
      <c r="D60" s="67"/>
      <c r="E60" s="67"/>
      <c r="F60" s="42">
        <f t="shared" si="3"/>
        <v>0</v>
      </c>
      <c r="G60" s="81"/>
      <c r="H60" s="82"/>
      <c r="I60" s="132">
        <f t="shared" si="0"/>
        <v>0</v>
      </c>
      <c r="J60" s="132">
        <f t="shared" si="1"/>
        <v>0</v>
      </c>
      <c r="K60" s="37"/>
      <c r="L60" s="37"/>
      <c r="M60" s="133"/>
      <c r="N60" s="134"/>
      <c r="O60" s="132">
        <f t="shared" si="2"/>
        <v>0</v>
      </c>
    </row>
    <row r="61" spans="1:15" ht="12.75">
      <c r="A61" s="30"/>
      <c r="B61" s="17"/>
      <c r="C61" s="31"/>
      <c r="D61" s="17"/>
      <c r="E61" s="17"/>
      <c r="F61" s="42">
        <f t="shared" si="3"/>
        <v>0</v>
      </c>
      <c r="G61" s="37"/>
      <c r="H61" s="39"/>
      <c r="I61" s="132">
        <f t="shared" si="0"/>
        <v>0</v>
      </c>
      <c r="J61" s="132">
        <f t="shared" si="1"/>
        <v>0</v>
      </c>
      <c r="K61" s="37"/>
      <c r="L61" s="81"/>
      <c r="M61" s="158"/>
      <c r="N61" s="132"/>
      <c r="O61" s="132">
        <f t="shared" si="2"/>
        <v>0</v>
      </c>
    </row>
    <row r="62" spans="1:15" ht="12.75">
      <c r="A62" s="30"/>
      <c r="B62" s="17"/>
      <c r="C62" s="67"/>
      <c r="D62" s="17"/>
      <c r="E62" s="67"/>
      <c r="F62" s="42">
        <f t="shared" si="3"/>
        <v>0</v>
      </c>
      <c r="G62" s="37"/>
      <c r="H62" s="39"/>
      <c r="I62" s="132">
        <f t="shared" si="0"/>
        <v>0</v>
      </c>
      <c r="J62" s="132">
        <f t="shared" si="1"/>
        <v>0</v>
      </c>
      <c r="K62" s="37"/>
      <c r="L62" s="81"/>
      <c r="M62" s="158"/>
      <c r="N62" s="132"/>
      <c r="O62" s="132">
        <f t="shared" si="2"/>
        <v>0</v>
      </c>
    </row>
    <row r="63" spans="1:15" ht="12.75">
      <c r="A63" s="30"/>
      <c r="B63" s="17"/>
      <c r="C63" s="67"/>
      <c r="D63" s="17"/>
      <c r="E63" s="67"/>
      <c r="F63" s="42">
        <f t="shared" si="3"/>
        <v>0</v>
      </c>
      <c r="G63" s="37"/>
      <c r="H63" s="39"/>
      <c r="I63" s="132">
        <f t="shared" si="0"/>
        <v>0</v>
      </c>
      <c r="J63" s="132">
        <f t="shared" si="1"/>
        <v>0</v>
      </c>
      <c r="K63" s="37"/>
      <c r="L63" s="81"/>
      <c r="M63" s="158"/>
      <c r="N63" s="132"/>
      <c r="O63" s="132">
        <f t="shared" si="2"/>
        <v>0</v>
      </c>
    </row>
    <row r="64" spans="1:15" ht="12.75">
      <c r="A64" s="30"/>
      <c r="B64" s="17"/>
      <c r="C64" s="67"/>
      <c r="D64" s="17"/>
      <c r="E64" s="67"/>
      <c r="F64" s="42">
        <f t="shared" si="3"/>
        <v>0</v>
      </c>
      <c r="G64" s="37"/>
      <c r="H64" s="39"/>
      <c r="I64" s="132">
        <f t="shared" si="0"/>
        <v>0</v>
      </c>
      <c r="J64" s="132">
        <f t="shared" si="1"/>
        <v>0</v>
      </c>
      <c r="K64" s="37"/>
      <c r="L64" s="81"/>
      <c r="M64" s="158"/>
      <c r="N64" s="132"/>
      <c r="O64" s="132">
        <f t="shared" si="2"/>
        <v>0</v>
      </c>
    </row>
    <row r="65" spans="1:15" ht="12.75">
      <c r="A65" s="30"/>
      <c r="B65" s="17"/>
      <c r="C65" s="67"/>
      <c r="D65" s="17"/>
      <c r="E65" s="67"/>
      <c r="F65" s="42">
        <f t="shared" si="3"/>
        <v>0</v>
      </c>
      <c r="G65" s="37"/>
      <c r="H65" s="39"/>
      <c r="I65" s="132">
        <f t="shared" si="0"/>
        <v>0</v>
      </c>
      <c r="J65" s="132">
        <f t="shared" si="1"/>
        <v>0</v>
      </c>
      <c r="K65" s="37"/>
      <c r="L65" s="81"/>
      <c r="M65" s="158"/>
      <c r="N65" s="132"/>
      <c r="O65" s="132">
        <f t="shared" si="2"/>
        <v>0</v>
      </c>
    </row>
    <row r="66" spans="1:15" ht="12.75">
      <c r="A66" s="30"/>
      <c r="B66" s="17"/>
      <c r="C66" s="67"/>
      <c r="D66" s="17"/>
      <c r="E66" s="67"/>
      <c r="F66" s="42">
        <f t="shared" si="3"/>
        <v>0</v>
      </c>
      <c r="G66" s="37"/>
      <c r="H66" s="39"/>
      <c r="I66" s="132">
        <f t="shared" si="0"/>
        <v>0</v>
      </c>
      <c r="J66" s="132">
        <f t="shared" si="1"/>
        <v>0</v>
      </c>
      <c r="K66" s="37"/>
      <c r="L66" s="81"/>
      <c r="M66" s="158"/>
      <c r="N66" s="132"/>
      <c r="O66" s="132">
        <f t="shared" si="2"/>
        <v>0</v>
      </c>
    </row>
    <row r="67" spans="1:15" ht="12.75">
      <c r="A67" s="30"/>
      <c r="B67" s="17"/>
      <c r="C67" s="67"/>
      <c r="D67" s="17"/>
      <c r="E67" s="67"/>
      <c r="F67" s="42">
        <f t="shared" si="3"/>
        <v>0</v>
      </c>
      <c r="G67" s="37"/>
      <c r="H67" s="39"/>
      <c r="I67" s="132">
        <f t="shared" si="0"/>
        <v>0</v>
      </c>
      <c r="J67" s="132">
        <f t="shared" si="1"/>
        <v>0</v>
      </c>
      <c r="K67" s="37"/>
      <c r="L67" s="81"/>
      <c r="M67" s="158"/>
      <c r="N67" s="132"/>
      <c r="O67" s="132">
        <f t="shared" si="2"/>
        <v>0</v>
      </c>
    </row>
    <row r="68" spans="1:15" ht="12.75">
      <c r="A68" s="30"/>
      <c r="B68" s="17"/>
      <c r="C68" s="67"/>
      <c r="D68" s="17"/>
      <c r="E68" s="67"/>
      <c r="F68" s="42">
        <f t="shared" si="3"/>
        <v>0</v>
      </c>
      <c r="G68" s="37"/>
      <c r="H68" s="39"/>
      <c r="I68" s="132">
        <f t="shared" si="0"/>
        <v>0</v>
      </c>
      <c r="J68" s="132">
        <f t="shared" si="1"/>
        <v>0</v>
      </c>
      <c r="K68" s="37"/>
      <c r="L68" s="81"/>
      <c r="M68" s="158"/>
      <c r="N68" s="132"/>
      <c r="O68" s="132">
        <f t="shared" si="2"/>
        <v>0</v>
      </c>
    </row>
    <row r="69" spans="1:15" ht="12.75">
      <c r="A69" s="30"/>
      <c r="B69" s="19"/>
      <c r="C69" s="67"/>
      <c r="D69" s="67"/>
      <c r="E69" s="67"/>
      <c r="F69" s="42">
        <f t="shared" si="3"/>
        <v>0</v>
      </c>
      <c r="G69" s="81"/>
      <c r="H69" s="82"/>
      <c r="I69" s="132">
        <f t="shared" si="0"/>
        <v>0</v>
      </c>
      <c r="J69" s="132">
        <f t="shared" si="1"/>
        <v>0</v>
      </c>
      <c r="K69" s="37"/>
      <c r="L69" s="37"/>
      <c r="M69" s="133"/>
      <c r="N69" s="134"/>
      <c r="O69" s="132">
        <f t="shared" si="2"/>
        <v>0</v>
      </c>
    </row>
    <row r="70" spans="1:15" ht="12.75">
      <c r="A70" s="30"/>
      <c r="B70" s="19"/>
      <c r="C70" s="67"/>
      <c r="D70" s="67"/>
      <c r="E70" s="67"/>
      <c r="F70" s="42">
        <f t="shared" si="3"/>
        <v>0</v>
      </c>
      <c r="G70" s="81"/>
      <c r="H70" s="82"/>
      <c r="I70" s="132">
        <f t="shared" si="0"/>
        <v>0</v>
      </c>
      <c r="J70" s="132">
        <f t="shared" si="1"/>
        <v>0</v>
      </c>
      <c r="K70" s="37"/>
      <c r="L70" s="37"/>
      <c r="M70" s="133"/>
      <c r="N70" s="134"/>
      <c r="O70" s="132">
        <f t="shared" si="2"/>
        <v>0</v>
      </c>
    </row>
    <row r="71" spans="1:15" ht="12.75">
      <c r="A71" s="30"/>
      <c r="B71" s="19"/>
      <c r="C71" s="67"/>
      <c r="D71" s="67"/>
      <c r="E71" s="67"/>
      <c r="F71" s="42">
        <f t="shared" si="3"/>
        <v>0</v>
      </c>
      <c r="G71" s="81"/>
      <c r="H71" s="82"/>
      <c r="I71" s="132">
        <f t="shared" si="0"/>
        <v>0</v>
      </c>
      <c r="J71" s="132">
        <f t="shared" si="1"/>
        <v>0</v>
      </c>
      <c r="K71" s="37"/>
      <c r="L71" s="37"/>
      <c r="M71" s="133"/>
      <c r="N71" s="134"/>
      <c r="O71" s="132">
        <f t="shared" si="2"/>
        <v>0</v>
      </c>
    </row>
    <row r="72" spans="1:15" ht="12.75">
      <c r="A72" s="30"/>
      <c r="B72" s="19"/>
      <c r="C72" s="67"/>
      <c r="D72" s="67"/>
      <c r="E72" s="67"/>
      <c r="F72" s="42">
        <f t="shared" si="3"/>
        <v>0</v>
      </c>
      <c r="G72" s="81"/>
      <c r="H72" s="82"/>
      <c r="I72" s="132">
        <f t="shared" si="0"/>
        <v>0</v>
      </c>
      <c r="J72" s="132">
        <f t="shared" si="1"/>
        <v>0</v>
      </c>
      <c r="K72" s="37"/>
      <c r="L72" s="37"/>
      <c r="M72" s="133"/>
      <c r="N72" s="134"/>
      <c r="O72" s="132">
        <f t="shared" si="2"/>
        <v>0</v>
      </c>
    </row>
    <row r="73" spans="1:15" ht="12.75">
      <c r="A73" s="30"/>
      <c r="B73" s="17"/>
      <c r="C73" s="67"/>
      <c r="D73" s="17"/>
      <c r="E73" s="67"/>
      <c r="F73" s="42">
        <f t="shared" si="3"/>
        <v>0</v>
      </c>
      <c r="G73" s="37"/>
      <c r="H73" s="39"/>
      <c r="I73" s="132">
        <f t="shared" si="0"/>
        <v>0</v>
      </c>
      <c r="J73" s="132">
        <f t="shared" si="1"/>
        <v>0</v>
      </c>
      <c r="K73" s="37"/>
      <c r="L73" s="81"/>
      <c r="M73" s="158"/>
      <c r="N73" s="132"/>
      <c r="O73" s="132">
        <f t="shared" si="2"/>
        <v>0</v>
      </c>
    </row>
    <row r="74" spans="1:15" ht="12.75">
      <c r="A74" s="30"/>
      <c r="B74" s="17"/>
      <c r="C74" s="169"/>
      <c r="D74" s="17"/>
      <c r="E74" s="67"/>
      <c r="F74" s="42">
        <f t="shared" si="3"/>
        <v>0</v>
      </c>
      <c r="G74" s="37"/>
      <c r="H74" s="39"/>
      <c r="I74" s="132">
        <f t="shared" si="0"/>
        <v>0</v>
      </c>
      <c r="J74" s="132">
        <f t="shared" si="1"/>
        <v>0</v>
      </c>
      <c r="K74" s="37"/>
      <c r="L74" s="81"/>
      <c r="M74" s="158"/>
      <c r="N74" s="132"/>
      <c r="O74" s="132">
        <f t="shared" si="2"/>
        <v>0</v>
      </c>
    </row>
    <row r="75" spans="1:15" ht="12.75">
      <c r="A75" s="30"/>
      <c r="B75" s="17"/>
      <c r="C75" s="169"/>
      <c r="D75" s="17"/>
      <c r="E75" s="67"/>
      <c r="F75" s="42">
        <f t="shared" si="3"/>
        <v>0</v>
      </c>
      <c r="G75" s="37"/>
      <c r="H75" s="39"/>
      <c r="I75" s="132">
        <f t="shared" si="0"/>
        <v>0</v>
      </c>
      <c r="J75" s="132">
        <f t="shared" si="1"/>
        <v>0</v>
      </c>
      <c r="K75" s="37"/>
      <c r="L75" s="81"/>
      <c r="M75" s="158"/>
      <c r="N75" s="132"/>
      <c r="O75" s="132">
        <f t="shared" si="2"/>
        <v>0</v>
      </c>
    </row>
    <row r="76" spans="1:15" ht="12.75">
      <c r="A76" s="30"/>
      <c r="B76" s="17"/>
      <c r="C76" s="67"/>
      <c r="D76" s="17"/>
      <c r="E76" s="67"/>
      <c r="F76" s="42">
        <f t="shared" si="3"/>
        <v>0</v>
      </c>
      <c r="G76" s="37"/>
      <c r="H76" s="39"/>
      <c r="I76" s="132">
        <f t="shared" si="0"/>
        <v>0</v>
      </c>
      <c r="J76" s="132">
        <f t="shared" si="1"/>
        <v>0</v>
      </c>
      <c r="K76" s="37"/>
      <c r="L76" s="81"/>
      <c r="M76" s="158"/>
      <c r="N76" s="132"/>
      <c r="O76" s="132">
        <f t="shared" si="2"/>
        <v>0</v>
      </c>
    </row>
    <row r="77" spans="1:15" ht="12.75">
      <c r="A77" s="30"/>
      <c r="B77" s="19"/>
      <c r="C77" s="17"/>
      <c r="D77" s="17"/>
      <c r="E77" s="17"/>
      <c r="F77" s="42">
        <f t="shared" si="3"/>
        <v>0</v>
      </c>
      <c r="G77" s="37"/>
      <c r="H77" s="39"/>
      <c r="I77" s="132">
        <f t="shared" si="0"/>
        <v>0</v>
      </c>
      <c r="J77" s="132">
        <f t="shared" si="1"/>
        <v>0</v>
      </c>
      <c r="K77" s="37"/>
      <c r="L77" s="81"/>
      <c r="M77" s="158"/>
      <c r="N77" s="132"/>
      <c r="O77" s="132">
        <f t="shared" si="2"/>
        <v>0</v>
      </c>
    </row>
    <row r="78" spans="1:15" ht="12.75">
      <c r="A78" s="30"/>
      <c r="B78" s="17"/>
      <c r="C78" s="67"/>
      <c r="D78" s="17"/>
      <c r="E78" s="67"/>
      <c r="F78" s="42">
        <f t="shared" si="3"/>
        <v>0</v>
      </c>
      <c r="G78" s="37"/>
      <c r="H78" s="39"/>
      <c r="I78" s="132">
        <f t="shared" si="0"/>
        <v>0</v>
      </c>
      <c r="J78" s="132">
        <f t="shared" si="1"/>
        <v>0</v>
      </c>
      <c r="K78" s="37"/>
      <c r="L78" s="81"/>
      <c r="M78" s="158"/>
      <c r="N78" s="132"/>
      <c r="O78" s="132">
        <f t="shared" si="2"/>
        <v>0</v>
      </c>
    </row>
    <row r="79" spans="1:15" ht="12.75">
      <c r="A79" s="30"/>
      <c r="B79" s="17"/>
      <c r="C79" s="67"/>
      <c r="D79" s="17"/>
      <c r="E79" s="67"/>
      <c r="F79" s="42">
        <f t="shared" si="3"/>
        <v>0</v>
      </c>
      <c r="G79" s="37"/>
      <c r="H79" s="39"/>
      <c r="I79" s="132">
        <f t="shared" si="0"/>
        <v>0</v>
      </c>
      <c r="J79" s="132">
        <f t="shared" si="1"/>
        <v>0</v>
      </c>
      <c r="K79" s="37"/>
      <c r="L79" s="81"/>
      <c r="M79" s="158"/>
      <c r="N79" s="132"/>
      <c r="O79" s="132">
        <f t="shared" si="2"/>
        <v>0</v>
      </c>
    </row>
    <row r="80" spans="1:15" ht="12.75">
      <c r="A80" s="30"/>
      <c r="B80" s="19"/>
      <c r="C80" s="67"/>
      <c r="D80" s="67"/>
      <c r="E80" s="67"/>
      <c r="F80" s="42">
        <f t="shared" si="3"/>
        <v>0</v>
      </c>
      <c r="G80" s="81"/>
      <c r="H80" s="82"/>
      <c r="I80" s="132">
        <f t="shared" si="0"/>
        <v>0</v>
      </c>
      <c r="J80" s="132">
        <f t="shared" si="1"/>
        <v>0</v>
      </c>
      <c r="K80" s="37"/>
      <c r="L80" s="37"/>
      <c r="M80" s="133"/>
      <c r="N80" s="134"/>
      <c r="O80" s="132">
        <f t="shared" si="2"/>
        <v>0</v>
      </c>
    </row>
    <row r="81" spans="1:15" ht="12.75">
      <c r="A81" s="30"/>
      <c r="B81" s="19"/>
      <c r="C81" s="67"/>
      <c r="D81" s="67"/>
      <c r="E81" s="67"/>
      <c r="F81" s="42">
        <f t="shared" si="3"/>
        <v>0</v>
      </c>
      <c r="G81" s="81"/>
      <c r="H81" s="82"/>
      <c r="I81" s="132">
        <f t="shared" si="0"/>
        <v>0</v>
      </c>
      <c r="J81" s="132">
        <f t="shared" si="1"/>
        <v>0</v>
      </c>
      <c r="K81" s="37"/>
      <c r="L81" s="37"/>
      <c r="M81" s="133"/>
      <c r="N81" s="134"/>
      <c r="O81" s="132">
        <f t="shared" si="2"/>
        <v>0</v>
      </c>
    </row>
    <row r="82" spans="1:15" ht="12.75">
      <c r="A82" s="30"/>
      <c r="B82" s="19"/>
      <c r="C82" s="67"/>
      <c r="D82" s="67"/>
      <c r="E82" s="67"/>
      <c r="F82" s="42">
        <f t="shared" si="3"/>
        <v>0</v>
      </c>
      <c r="G82" s="81"/>
      <c r="H82" s="82"/>
      <c r="I82" s="132">
        <f t="shared" si="0"/>
        <v>0</v>
      </c>
      <c r="J82" s="132">
        <f t="shared" si="1"/>
        <v>0</v>
      </c>
      <c r="K82" s="37"/>
      <c r="L82" s="37"/>
      <c r="M82" s="133"/>
      <c r="N82" s="134"/>
      <c r="O82" s="132">
        <f t="shared" si="2"/>
        <v>0</v>
      </c>
    </row>
    <row r="83" spans="1:15" ht="12.75">
      <c r="A83" s="30"/>
      <c r="B83" s="17"/>
      <c r="C83" s="67"/>
      <c r="D83" s="17"/>
      <c r="E83" s="67"/>
      <c r="F83" s="42">
        <f t="shared" si="3"/>
        <v>0</v>
      </c>
      <c r="G83" s="37"/>
      <c r="H83" s="39"/>
      <c r="I83" s="132">
        <f t="shared" si="0"/>
        <v>0</v>
      </c>
      <c r="J83" s="132">
        <f t="shared" si="1"/>
        <v>0</v>
      </c>
      <c r="K83" s="37"/>
      <c r="L83" s="81"/>
      <c r="M83" s="158"/>
      <c r="N83" s="132"/>
      <c r="O83" s="132">
        <f t="shared" si="2"/>
        <v>0</v>
      </c>
    </row>
    <row r="84" spans="1:15" ht="12.75">
      <c r="A84" s="30"/>
      <c r="B84" s="17"/>
      <c r="C84" s="67"/>
      <c r="D84" s="17"/>
      <c r="E84" s="67"/>
      <c r="F84" s="42">
        <f t="shared" si="3"/>
        <v>0</v>
      </c>
      <c r="G84" s="37"/>
      <c r="H84" s="39"/>
      <c r="I84" s="132">
        <f t="shared" si="0"/>
        <v>0</v>
      </c>
      <c r="J84" s="132">
        <f t="shared" si="1"/>
        <v>0</v>
      </c>
      <c r="K84" s="37"/>
      <c r="L84" s="81"/>
      <c r="M84" s="158"/>
      <c r="N84" s="132"/>
      <c r="O84" s="132">
        <f t="shared" si="2"/>
        <v>0</v>
      </c>
    </row>
    <row r="85" spans="1:15" ht="12.75">
      <c r="A85" s="30"/>
      <c r="B85" s="17"/>
      <c r="C85" s="67"/>
      <c r="D85" s="17"/>
      <c r="E85" s="67"/>
      <c r="F85" s="42">
        <f t="shared" si="3"/>
        <v>0</v>
      </c>
      <c r="G85" s="37"/>
      <c r="H85" s="39"/>
      <c r="I85" s="132">
        <f t="shared" si="0"/>
        <v>0</v>
      </c>
      <c r="J85" s="132">
        <f t="shared" si="1"/>
        <v>0</v>
      </c>
      <c r="K85" s="37"/>
      <c r="L85" s="81"/>
      <c r="M85" s="158"/>
      <c r="N85" s="132"/>
      <c r="O85" s="132">
        <f t="shared" si="2"/>
        <v>0</v>
      </c>
    </row>
    <row r="86" spans="1:15" ht="12.75">
      <c r="A86" s="30"/>
      <c r="B86" s="19"/>
      <c r="C86" s="17"/>
      <c r="D86" s="17"/>
      <c r="E86" s="17"/>
      <c r="F86" s="42">
        <f t="shared" si="3"/>
        <v>0</v>
      </c>
      <c r="G86" s="37"/>
      <c r="H86" s="39"/>
      <c r="I86" s="132">
        <f t="shared" si="0"/>
        <v>0</v>
      </c>
      <c r="J86" s="132">
        <f t="shared" si="1"/>
        <v>0</v>
      </c>
      <c r="K86" s="37"/>
      <c r="L86" s="81"/>
      <c r="M86" s="158"/>
      <c r="N86" s="132"/>
      <c r="O86" s="132">
        <f t="shared" si="2"/>
        <v>0</v>
      </c>
    </row>
    <row r="87" spans="1:15" ht="12.75">
      <c r="A87" s="30"/>
      <c r="B87" s="17"/>
      <c r="C87" s="169"/>
      <c r="D87" s="17"/>
      <c r="E87" s="67"/>
      <c r="F87" s="42">
        <f t="shared" si="3"/>
        <v>0</v>
      </c>
      <c r="G87" s="37"/>
      <c r="H87" s="39"/>
      <c r="I87" s="132">
        <f t="shared" si="0"/>
        <v>0</v>
      </c>
      <c r="J87" s="132">
        <f t="shared" si="1"/>
        <v>0</v>
      </c>
      <c r="K87" s="37"/>
      <c r="L87" s="81"/>
      <c r="M87" s="158"/>
      <c r="N87" s="132"/>
      <c r="O87" s="132">
        <f t="shared" si="2"/>
        <v>0</v>
      </c>
    </row>
    <row r="88" spans="1:15" ht="12.75">
      <c r="A88" s="30"/>
      <c r="B88" s="17"/>
      <c r="C88" s="67"/>
      <c r="D88" s="17"/>
      <c r="E88" s="67"/>
      <c r="F88" s="42">
        <f t="shared" si="3"/>
        <v>0</v>
      </c>
      <c r="G88" s="37"/>
      <c r="H88" s="39"/>
      <c r="I88" s="132">
        <f t="shared" si="0"/>
        <v>0</v>
      </c>
      <c r="J88" s="132">
        <f t="shared" si="1"/>
        <v>0</v>
      </c>
      <c r="K88" s="37"/>
      <c r="L88" s="81"/>
      <c r="M88" s="158"/>
      <c r="N88" s="132"/>
      <c r="O88" s="132">
        <f t="shared" si="2"/>
        <v>0</v>
      </c>
    </row>
    <row r="89" spans="1:15" ht="12.75">
      <c r="A89" s="30"/>
      <c r="B89" s="17"/>
      <c r="C89" s="67"/>
      <c r="D89" s="17"/>
      <c r="E89" s="67"/>
      <c r="F89" s="42">
        <f t="shared" si="3"/>
        <v>0</v>
      </c>
      <c r="G89" s="37"/>
      <c r="H89" s="39"/>
      <c r="I89" s="132">
        <f t="shared" si="0"/>
        <v>0</v>
      </c>
      <c r="J89" s="132">
        <f t="shared" si="1"/>
        <v>0</v>
      </c>
      <c r="K89" s="37"/>
      <c r="L89" s="81"/>
      <c r="M89" s="158"/>
      <c r="N89" s="132"/>
      <c r="O89" s="132">
        <f t="shared" si="2"/>
        <v>0</v>
      </c>
    </row>
    <row r="90" spans="1:15" ht="12.75">
      <c r="A90" s="30"/>
      <c r="B90" s="19"/>
      <c r="C90" s="67"/>
      <c r="D90" s="67"/>
      <c r="E90" s="67"/>
      <c r="F90" s="42">
        <f t="shared" si="3"/>
        <v>0</v>
      </c>
      <c r="G90" s="81"/>
      <c r="H90" s="82"/>
      <c r="I90" s="132">
        <f t="shared" si="0"/>
        <v>0</v>
      </c>
      <c r="J90" s="132">
        <f t="shared" si="1"/>
        <v>0</v>
      </c>
      <c r="K90" s="37"/>
      <c r="L90" s="37"/>
      <c r="M90" s="133"/>
      <c r="N90" s="134"/>
      <c r="O90" s="132">
        <f t="shared" si="2"/>
        <v>0</v>
      </c>
    </row>
    <row r="91" spans="1:15" ht="12.75">
      <c r="A91" s="30"/>
      <c r="E91" s="67"/>
      <c r="F91" s="42">
        <f t="shared" si="3"/>
        <v>0</v>
      </c>
      <c r="G91" s="81"/>
      <c r="H91" s="82"/>
      <c r="I91" s="132">
        <f t="shared" si="0"/>
        <v>0</v>
      </c>
      <c r="J91" s="132">
        <f t="shared" si="1"/>
        <v>0</v>
      </c>
      <c r="K91" s="37"/>
      <c r="L91" s="37"/>
      <c r="M91" s="133"/>
      <c r="N91" s="134"/>
      <c r="O91" s="132">
        <f t="shared" si="2"/>
        <v>0</v>
      </c>
    </row>
    <row r="92" spans="1:15" ht="12.75">
      <c r="A92" s="30"/>
      <c r="B92" s="17"/>
      <c r="C92" s="67"/>
      <c r="D92" s="17"/>
      <c r="E92" s="67"/>
      <c r="F92" s="42">
        <f t="shared" si="3"/>
        <v>0</v>
      </c>
      <c r="G92" s="37"/>
      <c r="H92" s="39"/>
      <c r="I92" s="132">
        <f t="shared" si="0"/>
        <v>0</v>
      </c>
      <c r="J92" s="132">
        <f t="shared" si="1"/>
        <v>0</v>
      </c>
      <c r="K92" s="37"/>
      <c r="L92" s="81"/>
      <c r="M92" s="158"/>
      <c r="N92" s="132"/>
      <c r="O92" s="132">
        <f t="shared" si="2"/>
        <v>0</v>
      </c>
    </row>
    <row r="93" spans="1:15" ht="12.75">
      <c r="A93" s="30"/>
      <c r="B93" s="17"/>
      <c r="C93" s="67"/>
      <c r="D93" s="17"/>
      <c r="E93" s="67"/>
      <c r="F93" s="42">
        <f t="shared" si="3"/>
        <v>0</v>
      </c>
      <c r="G93" s="37"/>
      <c r="H93" s="39"/>
      <c r="I93" s="132">
        <f t="shared" si="0"/>
        <v>0</v>
      </c>
      <c r="J93" s="132">
        <f t="shared" si="1"/>
        <v>0</v>
      </c>
      <c r="K93" s="37"/>
      <c r="L93" s="81"/>
      <c r="M93" s="158"/>
      <c r="N93" s="132"/>
      <c r="O93" s="132">
        <f t="shared" si="2"/>
        <v>0</v>
      </c>
    </row>
    <row r="94" spans="1:15" ht="12.75">
      <c r="A94" s="30"/>
      <c r="B94" s="19"/>
      <c r="C94" s="67"/>
      <c r="D94" s="67"/>
      <c r="E94" s="67"/>
      <c r="F94" s="42">
        <f t="shared" si="3"/>
        <v>0</v>
      </c>
      <c r="G94" s="81"/>
      <c r="H94" s="82"/>
      <c r="I94" s="132">
        <f t="shared" si="0"/>
        <v>0</v>
      </c>
      <c r="J94" s="132">
        <f t="shared" si="1"/>
        <v>0</v>
      </c>
      <c r="K94" s="37"/>
      <c r="L94" s="37"/>
      <c r="M94" s="133"/>
      <c r="N94" s="134"/>
      <c r="O94" s="132">
        <f t="shared" si="2"/>
        <v>0</v>
      </c>
    </row>
    <row r="95" spans="1:15" ht="12.75">
      <c r="A95" s="30"/>
      <c r="B95" s="19"/>
      <c r="C95" s="67"/>
      <c r="D95" s="67"/>
      <c r="E95" s="67"/>
      <c r="F95" s="42">
        <f t="shared" si="3"/>
        <v>0</v>
      </c>
      <c r="G95" s="81"/>
      <c r="H95" s="82"/>
      <c r="I95" s="132">
        <f t="shared" si="0"/>
        <v>0</v>
      </c>
      <c r="J95" s="132">
        <f t="shared" si="1"/>
        <v>0</v>
      </c>
      <c r="K95" s="37"/>
      <c r="L95" s="37"/>
      <c r="M95" s="133"/>
      <c r="N95" s="134"/>
      <c r="O95" s="132">
        <f t="shared" si="2"/>
        <v>0</v>
      </c>
    </row>
    <row r="96" spans="1:15" ht="12.75">
      <c r="A96" s="30"/>
      <c r="B96" s="17"/>
      <c r="C96" s="67"/>
      <c r="D96" s="17"/>
      <c r="E96" s="67"/>
      <c r="F96" s="42">
        <f t="shared" si="3"/>
        <v>0</v>
      </c>
      <c r="G96" s="37"/>
      <c r="H96" s="39"/>
      <c r="I96" s="132">
        <f t="shared" si="0"/>
        <v>0</v>
      </c>
      <c r="J96" s="132">
        <f t="shared" si="1"/>
        <v>0</v>
      </c>
      <c r="K96" s="37"/>
      <c r="L96" s="81"/>
      <c r="M96" s="158"/>
      <c r="N96" s="132"/>
      <c r="O96" s="132">
        <f t="shared" si="2"/>
        <v>0</v>
      </c>
    </row>
    <row r="97" spans="1:15" ht="12.75">
      <c r="A97" s="30"/>
      <c r="B97" s="17"/>
      <c r="C97" s="67"/>
      <c r="D97" s="17"/>
      <c r="E97" s="67"/>
      <c r="F97" s="42">
        <f t="shared" si="3"/>
        <v>0</v>
      </c>
      <c r="G97" s="37"/>
      <c r="H97" s="39"/>
      <c r="I97" s="132">
        <f t="shared" si="0"/>
        <v>0</v>
      </c>
      <c r="J97" s="132">
        <f t="shared" si="1"/>
        <v>0</v>
      </c>
      <c r="K97" s="37"/>
      <c r="L97" s="81"/>
      <c r="M97" s="158"/>
      <c r="N97" s="132"/>
      <c r="O97" s="132">
        <f t="shared" si="2"/>
        <v>0</v>
      </c>
    </row>
    <row r="98" spans="1:15" ht="12.75">
      <c r="A98" s="30"/>
      <c r="B98" s="17"/>
      <c r="C98" s="67"/>
      <c r="D98" s="17"/>
      <c r="E98" s="67"/>
      <c r="F98" s="42">
        <f t="shared" si="3"/>
        <v>0</v>
      </c>
      <c r="G98" s="37"/>
      <c r="H98" s="39"/>
      <c r="I98" s="132">
        <f t="shared" si="0"/>
        <v>0</v>
      </c>
      <c r="J98" s="132">
        <f t="shared" si="1"/>
        <v>0</v>
      </c>
      <c r="K98" s="37"/>
      <c r="L98" s="81"/>
      <c r="M98" s="158"/>
      <c r="N98" s="132"/>
      <c r="O98" s="132">
        <f t="shared" si="2"/>
        <v>0</v>
      </c>
    </row>
    <row r="99" spans="1:15" ht="12.75">
      <c r="A99" s="30"/>
      <c r="B99" s="17"/>
      <c r="C99" s="67"/>
      <c r="D99" s="17"/>
      <c r="E99" s="67"/>
      <c r="F99" s="42">
        <f t="shared" si="3"/>
        <v>0</v>
      </c>
      <c r="G99" s="37"/>
      <c r="H99" s="39"/>
      <c r="I99" s="132">
        <f t="shared" si="0"/>
        <v>0</v>
      </c>
      <c r="J99" s="132">
        <f t="shared" si="1"/>
        <v>0</v>
      </c>
      <c r="K99" s="37"/>
      <c r="L99" s="81"/>
      <c r="M99" s="158"/>
      <c r="N99" s="132"/>
      <c r="O99" s="132">
        <f t="shared" si="2"/>
        <v>0</v>
      </c>
    </row>
    <row r="100" spans="1:15" ht="12.75">
      <c r="A100" s="181"/>
      <c r="B100" s="19"/>
      <c r="C100" s="129"/>
      <c r="D100" s="67"/>
      <c r="E100" s="182"/>
      <c r="F100" s="42">
        <f t="shared" si="3"/>
        <v>0</v>
      </c>
      <c r="G100" s="37"/>
      <c r="H100" s="183"/>
      <c r="I100" s="132">
        <f t="shared" si="0"/>
        <v>0</v>
      </c>
      <c r="J100" s="132">
        <f t="shared" si="1"/>
        <v>0</v>
      </c>
      <c r="K100" s="184"/>
      <c r="L100" s="37"/>
      <c r="M100" s="133"/>
      <c r="N100" s="134"/>
      <c r="O100" s="132">
        <f t="shared" si="2"/>
        <v>0</v>
      </c>
    </row>
    <row r="101" spans="1:15" ht="12.75">
      <c r="A101" s="181"/>
      <c r="B101" s="17"/>
      <c r="C101" s="129"/>
      <c r="D101" s="17"/>
      <c r="E101" s="182"/>
      <c r="F101" s="42">
        <f t="shared" si="3"/>
        <v>0</v>
      </c>
      <c r="G101" s="37"/>
      <c r="H101" s="187"/>
      <c r="I101" s="132">
        <f t="shared" si="0"/>
        <v>0</v>
      </c>
      <c r="J101" s="132">
        <f t="shared" si="1"/>
        <v>0</v>
      </c>
      <c r="K101" s="184"/>
      <c r="L101" s="37"/>
      <c r="M101" s="158"/>
      <c r="N101" s="134"/>
      <c r="O101" s="132">
        <f t="shared" si="2"/>
        <v>0</v>
      </c>
    </row>
    <row r="102" spans="1:15" ht="12.75">
      <c r="A102" s="181"/>
      <c r="B102" s="17"/>
      <c r="C102" s="129"/>
      <c r="D102" s="17"/>
      <c r="E102" s="182"/>
      <c r="F102" s="42">
        <f t="shared" si="3"/>
        <v>0</v>
      </c>
      <c r="G102" s="37"/>
      <c r="H102" s="187"/>
      <c r="I102" s="132">
        <f t="shared" si="0"/>
        <v>0</v>
      </c>
      <c r="J102" s="132">
        <f t="shared" si="1"/>
        <v>0</v>
      </c>
      <c r="K102" s="184"/>
      <c r="L102" s="37"/>
      <c r="M102" s="158"/>
      <c r="N102" s="134"/>
      <c r="O102" s="132">
        <f t="shared" si="2"/>
        <v>0</v>
      </c>
    </row>
    <row r="103" spans="1:15" ht="12.75">
      <c r="A103" s="30"/>
      <c r="B103" s="17"/>
      <c r="C103" s="67"/>
      <c r="D103" s="17"/>
      <c r="E103" s="67"/>
      <c r="F103" s="42">
        <f t="shared" si="3"/>
        <v>0</v>
      </c>
      <c r="G103" s="37"/>
      <c r="H103" s="39"/>
      <c r="I103" s="132">
        <f t="shared" si="0"/>
        <v>0</v>
      </c>
      <c r="J103" s="132">
        <f t="shared" si="1"/>
        <v>0</v>
      </c>
      <c r="K103" s="37"/>
      <c r="L103" s="81"/>
      <c r="M103" s="158"/>
      <c r="N103" s="132"/>
      <c r="O103" s="132">
        <f t="shared" si="2"/>
        <v>0</v>
      </c>
    </row>
    <row r="104" spans="1:15" ht="12.75">
      <c r="A104" s="30"/>
      <c r="B104" s="17"/>
      <c r="C104" s="67"/>
      <c r="D104" s="17"/>
      <c r="E104" s="67"/>
      <c r="F104" s="42">
        <f t="shared" si="3"/>
        <v>0</v>
      </c>
      <c r="G104" s="37"/>
      <c r="H104" s="39"/>
      <c r="I104" s="132">
        <f t="shared" si="0"/>
        <v>0</v>
      </c>
      <c r="J104" s="132">
        <f t="shared" si="1"/>
        <v>0</v>
      </c>
      <c r="K104" s="37"/>
      <c r="L104" s="81"/>
      <c r="M104" s="158"/>
      <c r="N104" s="132"/>
      <c r="O104" s="132">
        <f t="shared" si="2"/>
        <v>0</v>
      </c>
    </row>
    <row r="105" spans="1:15" ht="12.75">
      <c r="A105" s="30"/>
      <c r="B105" s="17"/>
      <c r="C105" s="67"/>
      <c r="D105" s="17"/>
      <c r="E105" s="67"/>
      <c r="F105" s="42">
        <f t="shared" si="3"/>
        <v>0</v>
      </c>
      <c r="G105" s="37"/>
      <c r="H105" s="39"/>
      <c r="I105" s="132">
        <f t="shared" si="0"/>
        <v>0</v>
      </c>
      <c r="J105" s="132">
        <f t="shared" si="1"/>
        <v>0</v>
      </c>
      <c r="K105" s="37"/>
      <c r="L105" s="81"/>
      <c r="M105" s="158"/>
      <c r="N105" s="132"/>
      <c r="O105" s="132">
        <f t="shared" si="2"/>
        <v>0</v>
      </c>
    </row>
    <row r="106" spans="1:15" ht="12.75">
      <c r="A106" s="30"/>
      <c r="B106" s="17"/>
      <c r="C106" s="67"/>
      <c r="D106" s="17"/>
      <c r="E106" s="67"/>
      <c r="F106" s="42">
        <f t="shared" si="3"/>
        <v>0</v>
      </c>
      <c r="G106" s="37"/>
      <c r="H106" s="39"/>
      <c r="I106" s="132">
        <f t="shared" si="0"/>
        <v>0</v>
      </c>
      <c r="J106" s="132">
        <f t="shared" si="1"/>
        <v>0</v>
      </c>
      <c r="K106" s="37"/>
      <c r="L106" s="81"/>
      <c r="M106" s="158"/>
      <c r="N106" s="132"/>
      <c r="O106" s="132">
        <f t="shared" si="2"/>
        <v>0</v>
      </c>
    </row>
    <row r="107" spans="1:15" ht="12.75">
      <c r="A107" s="30"/>
      <c r="B107" s="17"/>
      <c r="C107" s="67"/>
      <c r="D107" s="17"/>
      <c r="E107" s="67"/>
      <c r="F107" s="42">
        <f t="shared" si="3"/>
        <v>0</v>
      </c>
      <c r="G107" s="37"/>
      <c r="H107" s="39"/>
      <c r="I107" s="132">
        <f t="shared" si="0"/>
        <v>0</v>
      </c>
      <c r="J107" s="132">
        <f t="shared" si="1"/>
        <v>0</v>
      </c>
      <c r="K107" s="37"/>
      <c r="L107" s="81"/>
      <c r="M107" s="158"/>
      <c r="N107" s="132"/>
      <c r="O107" s="132">
        <f t="shared" si="2"/>
        <v>0</v>
      </c>
    </row>
    <row r="108" spans="1:15" ht="12.75">
      <c r="A108" s="30"/>
      <c r="B108" s="17"/>
      <c r="C108" s="67"/>
      <c r="D108" s="17"/>
      <c r="E108" s="67"/>
      <c r="F108" s="42">
        <f t="shared" si="3"/>
        <v>0</v>
      </c>
      <c r="G108" s="37"/>
      <c r="H108" s="39"/>
      <c r="I108" s="132">
        <f t="shared" si="0"/>
        <v>0</v>
      </c>
      <c r="J108" s="132">
        <f t="shared" si="1"/>
        <v>0</v>
      </c>
      <c r="K108" s="37"/>
      <c r="L108" s="81"/>
      <c r="M108" s="158"/>
      <c r="N108" s="132"/>
      <c r="O108" s="132">
        <f t="shared" si="2"/>
        <v>0</v>
      </c>
    </row>
    <row r="109" spans="1:15" ht="12.75">
      <c r="A109" s="30"/>
      <c r="B109" s="17"/>
      <c r="C109" s="67"/>
      <c r="D109" s="17"/>
      <c r="E109" s="67"/>
      <c r="F109" s="42">
        <f t="shared" si="3"/>
        <v>0</v>
      </c>
      <c r="G109" s="37"/>
      <c r="H109" s="39"/>
      <c r="I109" s="132">
        <f t="shared" si="0"/>
        <v>0</v>
      </c>
      <c r="J109" s="132">
        <f t="shared" si="1"/>
        <v>0</v>
      </c>
      <c r="K109" s="37"/>
      <c r="L109" s="81"/>
      <c r="M109" s="158"/>
      <c r="N109" s="132"/>
      <c r="O109" s="132">
        <f t="shared" si="2"/>
        <v>0</v>
      </c>
    </row>
    <row r="110" spans="1:15" ht="12.75">
      <c r="A110" s="30"/>
      <c r="B110" s="17"/>
      <c r="C110" s="67"/>
      <c r="D110" s="17"/>
      <c r="E110" s="67"/>
      <c r="F110" s="42">
        <f t="shared" si="3"/>
        <v>0</v>
      </c>
      <c r="G110" s="37"/>
      <c r="H110" s="39"/>
      <c r="I110" s="132">
        <f t="shared" si="0"/>
        <v>0</v>
      </c>
      <c r="J110" s="132">
        <f t="shared" si="1"/>
        <v>0</v>
      </c>
      <c r="K110" s="37"/>
      <c r="L110" s="81"/>
      <c r="M110" s="158"/>
      <c r="N110" s="132"/>
      <c r="O110" s="132">
        <f t="shared" si="2"/>
        <v>0</v>
      </c>
    </row>
    <row r="111" spans="1:15" ht="12.75">
      <c r="A111" s="30"/>
      <c r="B111" s="17"/>
      <c r="C111" s="67"/>
      <c r="D111" s="17"/>
      <c r="E111" s="67"/>
      <c r="F111" s="42">
        <f t="shared" si="3"/>
        <v>0</v>
      </c>
      <c r="G111" s="37"/>
      <c r="H111" s="39"/>
      <c r="I111" s="132">
        <f t="shared" si="0"/>
        <v>0</v>
      </c>
      <c r="J111" s="132">
        <f t="shared" si="1"/>
        <v>0</v>
      </c>
      <c r="K111" s="37"/>
      <c r="L111" s="81"/>
      <c r="M111" s="158"/>
      <c r="N111" s="132"/>
      <c r="O111" s="132">
        <f t="shared" si="2"/>
        <v>0</v>
      </c>
    </row>
    <row r="112" spans="1:15" ht="12.75">
      <c r="A112" s="30"/>
      <c r="B112" s="19"/>
      <c r="C112" s="67"/>
      <c r="D112" s="67"/>
      <c r="E112" s="67"/>
      <c r="F112" s="42">
        <f t="shared" si="3"/>
        <v>0</v>
      </c>
      <c r="G112" s="81"/>
      <c r="H112" s="82"/>
      <c r="I112" s="132">
        <f t="shared" si="0"/>
        <v>0</v>
      </c>
      <c r="J112" s="132">
        <f t="shared" si="1"/>
        <v>0</v>
      </c>
      <c r="K112" s="37"/>
      <c r="L112" s="37"/>
      <c r="M112" s="133"/>
      <c r="N112" s="134"/>
      <c r="O112" s="132">
        <f t="shared" si="2"/>
        <v>0</v>
      </c>
    </row>
    <row r="113" spans="1:15" ht="12.75">
      <c r="A113" s="30"/>
      <c r="B113" s="19"/>
      <c r="C113" s="67"/>
      <c r="D113" s="67"/>
      <c r="E113" s="67"/>
      <c r="F113" s="42">
        <f t="shared" si="3"/>
        <v>0</v>
      </c>
      <c r="G113" s="81"/>
      <c r="H113" s="82"/>
      <c r="I113" s="132">
        <f t="shared" si="0"/>
        <v>0</v>
      </c>
      <c r="J113" s="132">
        <f t="shared" si="1"/>
        <v>0</v>
      </c>
      <c r="K113" s="37"/>
      <c r="L113" s="37"/>
      <c r="M113" s="133"/>
      <c r="N113" s="134"/>
      <c r="O113" s="132">
        <f t="shared" si="2"/>
        <v>0</v>
      </c>
    </row>
    <row r="114" spans="1:15" ht="12.75">
      <c r="A114" s="30"/>
      <c r="B114" s="19"/>
      <c r="C114" s="67"/>
      <c r="D114" s="67"/>
      <c r="E114" s="67"/>
      <c r="F114" s="42">
        <f t="shared" si="3"/>
        <v>0</v>
      </c>
      <c r="G114" s="81"/>
      <c r="H114" s="82"/>
      <c r="I114" s="132">
        <f t="shared" si="0"/>
        <v>0</v>
      </c>
      <c r="J114" s="132">
        <f t="shared" si="1"/>
        <v>0</v>
      </c>
      <c r="K114" s="37"/>
      <c r="L114" s="21"/>
      <c r="M114" s="133"/>
      <c r="N114" s="134"/>
      <c r="O114" s="132">
        <f t="shared" si="2"/>
        <v>0</v>
      </c>
    </row>
    <row r="115" spans="1:15" ht="12.75">
      <c r="A115" s="30"/>
      <c r="B115" s="19"/>
      <c r="C115" s="67"/>
      <c r="D115" s="67"/>
      <c r="E115" s="67"/>
      <c r="F115" s="42">
        <f t="shared" si="3"/>
        <v>0</v>
      </c>
      <c r="G115" s="81"/>
      <c r="H115" s="82"/>
      <c r="I115" s="132">
        <f t="shared" si="0"/>
        <v>0</v>
      </c>
      <c r="J115" s="132">
        <f t="shared" si="1"/>
        <v>0</v>
      </c>
      <c r="K115" s="37"/>
      <c r="L115" s="37"/>
      <c r="M115" s="133"/>
      <c r="N115" s="134"/>
      <c r="O115" s="132">
        <f t="shared" si="2"/>
        <v>0</v>
      </c>
    </row>
    <row r="116" spans="1:15" ht="12.75">
      <c r="A116" s="30"/>
      <c r="B116" s="19"/>
      <c r="C116" s="67"/>
      <c r="D116" s="67"/>
      <c r="E116" s="67"/>
      <c r="F116" s="42">
        <f t="shared" si="3"/>
        <v>0</v>
      </c>
      <c r="G116" s="81"/>
      <c r="H116" s="82"/>
      <c r="I116" s="132">
        <f t="shared" si="0"/>
        <v>0</v>
      </c>
      <c r="J116" s="132">
        <f t="shared" si="1"/>
        <v>0</v>
      </c>
      <c r="K116" s="37"/>
      <c r="L116" s="37"/>
      <c r="M116" s="133"/>
      <c r="N116" s="134"/>
      <c r="O116" s="132">
        <f t="shared" si="2"/>
        <v>0</v>
      </c>
    </row>
    <row r="117" spans="1:15" ht="12.75">
      <c r="A117" s="30"/>
      <c r="B117" s="17"/>
      <c r="C117" s="67"/>
      <c r="D117" s="17"/>
      <c r="E117" s="67"/>
      <c r="F117" s="42">
        <f t="shared" si="3"/>
        <v>0</v>
      </c>
      <c r="G117" s="37"/>
      <c r="H117" s="39"/>
      <c r="I117" s="132">
        <f t="shared" si="0"/>
        <v>0</v>
      </c>
      <c r="J117" s="132">
        <f t="shared" si="1"/>
        <v>0</v>
      </c>
      <c r="K117" s="37"/>
      <c r="L117" s="81"/>
      <c r="M117" s="158"/>
      <c r="N117" s="132"/>
      <c r="O117" s="132">
        <f t="shared" si="2"/>
        <v>0</v>
      </c>
    </row>
    <row r="118" spans="1:15" ht="12.75">
      <c r="A118" s="30"/>
      <c r="B118" s="17"/>
      <c r="C118" s="67"/>
      <c r="D118" s="17"/>
      <c r="E118" s="67"/>
      <c r="F118" s="42">
        <f t="shared" si="3"/>
        <v>0</v>
      </c>
      <c r="G118" s="37"/>
      <c r="H118" s="39"/>
      <c r="I118" s="132">
        <f t="shared" si="0"/>
        <v>0</v>
      </c>
      <c r="J118" s="132">
        <f t="shared" si="1"/>
        <v>0</v>
      </c>
      <c r="K118" s="37"/>
      <c r="L118" s="81"/>
      <c r="M118" s="158"/>
      <c r="N118" s="132"/>
      <c r="O118" s="132">
        <f t="shared" si="2"/>
        <v>0</v>
      </c>
    </row>
    <row r="119" spans="1:15" ht="12.75">
      <c r="A119" s="30"/>
      <c r="B119" s="17"/>
      <c r="C119" s="67"/>
      <c r="D119" s="17"/>
      <c r="E119" s="67"/>
      <c r="F119" s="42">
        <f t="shared" si="3"/>
        <v>0</v>
      </c>
      <c r="G119" s="37"/>
      <c r="H119" s="39"/>
      <c r="I119" s="132">
        <f t="shared" si="0"/>
        <v>0</v>
      </c>
      <c r="J119" s="132">
        <f t="shared" si="1"/>
        <v>0</v>
      </c>
      <c r="K119" s="37"/>
      <c r="L119" s="81"/>
      <c r="M119" s="158"/>
      <c r="N119" s="132"/>
      <c r="O119" s="132">
        <f t="shared" si="2"/>
        <v>0</v>
      </c>
    </row>
    <row r="120" spans="1:15" ht="12.75">
      <c r="A120" s="30"/>
      <c r="B120" s="17"/>
      <c r="C120" s="67"/>
      <c r="D120" s="17"/>
      <c r="E120" s="67"/>
      <c r="F120" s="42">
        <f t="shared" si="3"/>
        <v>0</v>
      </c>
      <c r="G120" s="37"/>
      <c r="H120" s="39"/>
      <c r="I120" s="132">
        <f t="shared" si="0"/>
        <v>0</v>
      </c>
      <c r="J120" s="132">
        <f t="shared" si="1"/>
        <v>0</v>
      </c>
      <c r="K120" s="37"/>
      <c r="L120" s="81"/>
      <c r="M120" s="158"/>
      <c r="N120" s="132"/>
      <c r="O120" s="132">
        <f t="shared" si="2"/>
        <v>0</v>
      </c>
    </row>
    <row r="121" spans="1:15" ht="12.75">
      <c r="A121" s="30"/>
      <c r="B121" s="19"/>
      <c r="C121" s="67"/>
      <c r="D121" s="67"/>
      <c r="E121" s="67"/>
      <c r="F121" s="42">
        <f t="shared" si="3"/>
        <v>0</v>
      </c>
      <c r="G121" s="81"/>
      <c r="H121" s="82"/>
      <c r="I121" s="132">
        <f t="shared" si="0"/>
        <v>0</v>
      </c>
      <c r="J121" s="132">
        <f t="shared" si="1"/>
        <v>0</v>
      </c>
      <c r="K121" s="37"/>
      <c r="L121" s="37"/>
      <c r="M121" s="133"/>
      <c r="N121" s="134"/>
      <c r="O121" s="132">
        <f t="shared" si="2"/>
        <v>0</v>
      </c>
    </row>
    <row r="122" spans="1:15" ht="12.75">
      <c r="A122" s="30"/>
      <c r="B122" s="19"/>
      <c r="C122" s="67"/>
      <c r="D122" s="67"/>
      <c r="E122" s="67"/>
      <c r="F122" s="42">
        <f t="shared" si="3"/>
        <v>0</v>
      </c>
      <c r="G122" s="81"/>
      <c r="H122" s="82"/>
      <c r="I122" s="132">
        <f t="shared" si="0"/>
        <v>0</v>
      </c>
      <c r="J122" s="132">
        <f t="shared" si="1"/>
        <v>0</v>
      </c>
      <c r="K122" s="37"/>
      <c r="L122" s="37"/>
      <c r="M122" s="133"/>
      <c r="N122" s="134"/>
      <c r="O122" s="132">
        <f t="shared" si="2"/>
        <v>0</v>
      </c>
    </row>
    <row r="123" spans="1:15" ht="12.75">
      <c r="A123" s="30"/>
      <c r="B123" s="17"/>
      <c r="C123" s="67"/>
      <c r="D123" s="17"/>
      <c r="E123" s="67"/>
      <c r="F123" s="42">
        <f t="shared" si="3"/>
        <v>0</v>
      </c>
      <c r="G123" s="37"/>
      <c r="H123" s="39"/>
      <c r="I123" s="132">
        <f t="shared" si="0"/>
        <v>0</v>
      </c>
      <c r="J123" s="132">
        <f t="shared" si="1"/>
        <v>0</v>
      </c>
      <c r="K123" s="37"/>
      <c r="L123" s="81"/>
      <c r="M123" s="158"/>
      <c r="N123" s="132"/>
      <c r="O123" s="132">
        <f t="shared" si="2"/>
        <v>0</v>
      </c>
    </row>
    <row r="124" spans="1:15" ht="12.75">
      <c r="A124" s="30"/>
      <c r="B124" s="17"/>
      <c r="C124" s="169"/>
      <c r="D124" s="17"/>
      <c r="E124" s="67"/>
      <c r="F124" s="42">
        <f t="shared" si="3"/>
        <v>0</v>
      </c>
      <c r="G124" s="37"/>
      <c r="H124" s="39"/>
      <c r="I124" s="132">
        <f t="shared" si="0"/>
        <v>0</v>
      </c>
      <c r="J124" s="132">
        <f t="shared" si="1"/>
        <v>0</v>
      </c>
      <c r="K124" s="37"/>
      <c r="L124" s="81"/>
      <c r="M124" s="158"/>
      <c r="N124" s="132"/>
      <c r="O124" s="132">
        <f t="shared" si="2"/>
        <v>0</v>
      </c>
    </row>
    <row r="125" spans="1:15" ht="12.75">
      <c r="A125" s="30"/>
      <c r="B125" s="17"/>
      <c r="C125" s="67"/>
      <c r="D125" s="17"/>
      <c r="E125" s="67"/>
      <c r="F125" s="42">
        <f t="shared" si="3"/>
        <v>0</v>
      </c>
      <c r="G125" s="37"/>
      <c r="H125" s="39"/>
      <c r="I125" s="132">
        <f t="shared" si="0"/>
        <v>0</v>
      </c>
      <c r="J125" s="132">
        <f t="shared" si="1"/>
        <v>0</v>
      </c>
      <c r="K125" s="37"/>
      <c r="L125" s="81"/>
      <c r="M125" s="158"/>
      <c r="N125" s="132"/>
      <c r="O125" s="132">
        <f t="shared" si="2"/>
        <v>0</v>
      </c>
    </row>
    <row r="126" spans="1:15" ht="12.75">
      <c r="A126" s="30"/>
      <c r="B126" s="17"/>
      <c r="C126" s="67"/>
      <c r="D126" s="17"/>
      <c r="E126" s="67"/>
      <c r="F126" s="42">
        <f t="shared" si="3"/>
        <v>0</v>
      </c>
      <c r="G126" s="37"/>
      <c r="H126" s="39"/>
      <c r="I126" s="132">
        <f t="shared" si="0"/>
        <v>0</v>
      </c>
      <c r="J126" s="132">
        <f t="shared" si="1"/>
        <v>0</v>
      </c>
      <c r="K126" s="37"/>
      <c r="L126" s="81"/>
      <c r="M126" s="158"/>
      <c r="N126" s="132"/>
      <c r="O126" s="132">
        <f t="shared" si="2"/>
        <v>0</v>
      </c>
    </row>
    <row r="127" spans="1:15" ht="12.75">
      <c r="A127" s="30"/>
      <c r="B127" s="17"/>
      <c r="C127" s="67"/>
      <c r="D127" s="17"/>
      <c r="E127" s="67"/>
      <c r="F127" s="42">
        <f t="shared" si="3"/>
        <v>0</v>
      </c>
      <c r="G127" s="37"/>
      <c r="H127" s="39"/>
      <c r="I127" s="132">
        <f t="shared" si="0"/>
        <v>0</v>
      </c>
      <c r="J127" s="132">
        <f t="shared" si="1"/>
        <v>0</v>
      </c>
      <c r="K127" s="37"/>
      <c r="L127" s="81"/>
      <c r="M127" s="158"/>
      <c r="N127" s="132"/>
      <c r="O127" s="132">
        <f t="shared" si="2"/>
        <v>0</v>
      </c>
    </row>
    <row r="128" spans="1:15" ht="12.75">
      <c r="A128" s="30"/>
      <c r="B128" s="19"/>
      <c r="C128" s="67"/>
      <c r="D128" s="67"/>
      <c r="E128" s="67"/>
      <c r="F128" s="42">
        <f t="shared" si="3"/>
        <v>0</v>
      </c>
      <c r="G128" s="81"/>
      <c r="H128" s="82"/>
      <c r="I128" s="132">
        <f t="shared" si="0"/>
        <v>0</v>
      </c>
      <c r="J128" s="132">
        <f t="shared" si="1"/>
        <v>0</v>
      </c>
      <c r="K128" s="37"/>
      <c r="L128" s="37"/>
      <c r="M128" s="133"/>
      <c r="N128" s="134"/>
      <c r="O128" s="132">
        <f t="shared" si="2"/>
        <v>0</v>
      </c>
    </row>
    <row r="129" spans="1:15" ht="12.75">
      <c r="A129" s="30"/>
      <c r="B129" s="19"/>
      <c r="C129" s="67"/>
      <c r="D129" s="67"/>
      <c r="E129" s="67"/>
      <c r="F129" s="42">
        <f t="shared" si="3"/>
        <v>0</v>
      </c>
      <c r="G129" s="81"/>
      <c r="H129" s="82"/>
      <c r="I129" s="132">
        <f t="shared" si="0"/>
        <v>0</v>
      </c>
      <c r="J129" s="132">
        <f t="shared" si="1"/>
        <v>0</v>
      </c>
      <c r="K129" s="37"/>
      <c r="L129" s="37"/>
      <c r="M129" s="133"/>
      <c r="N129" s="134"/>
      <c r="O129" s="132">
        <f t="shared" si="2"/>
        <v>0</v>
      </c>
    </row>
    <row r="130" spans="1:15" ht="12.75">
      <c r="A130" s="30"/>
      <c r="B130" s="17"/>
      <c r="C130" s="67"/>
      <c r="D130" s="17"/>
      <c r="E130" s="67"/>
      <c r="F130" s="42">
        <f t="shared" si="3"/>
        <v>0</v>
      </c>
      <c r="G130" s="37"/>
      <c r="H130" s="39"/>
      <c r="I130" s="132">
        <f t="shared" si="0"/>
        <v>0</v>
      </c>
      <c r="J130" s="132">
        <f t="shared" si="1"/>
        <v>0</v>
      </c>
      <c r="K130" s="37"/>
      <c r="L130" s="81"/>
      <c r="M130" s="158"/>
      <c r="N130" s="132"/>
      <c r="O130" s="132">
        <f t="shared" si="2"/>
        <v>0</v>
      </c>
    </row>
    <row r="131" spans="1:15" ht="12.75">
      <c r="A131" s="30"/>
      <c r="B131" s="17"/>
      <c r="C131" s="67"/>
      <c r="D131" s="17"/>
      <c r="E131" s="67"/>
      <c r="F131" s="42">
        <f t="shared" si="3"/>
        <v>0</v>
      </c>
      <c r="G131" s="37"/>
      <c r="H131" s="39"/>
      <c r="I131" s="132">
        <f t="shared" si="0"/>
        <v>0</v>
      </c>
      <c r="J131" s="132">
        <f t="shared" si="1"/>
        <v>0</v>
      </c>
      <c r="K131" s="37"/>
      <c r="L131" s="81"/>
      <c r="M131" s="158"/>
      <c r="N131" s="132"/>
      <c r="O131" s="132">
        <f t="shared" si="2"/>
        <v>0</v>
      </c>
    </row>
    <row r="132" spans="1:15" ht="12.75">
      <c r="A132" s="30"/>
      <c r="B132" s="17"/>
      <c r="C132" s="67"/>
      <c r="D132" s="17"/>
      <c r="E132" s="67"/>
      <c r="F132" s="42">
        <f t="shared" si="3"/>
        <v>0</v>
      </c>
      <c r="G132" s="37"/>
      <c r="H132" s="39"/>
      <c r="I132" s="132">
        <f t="shared" si="0"/>
        <v>0</v>
      </c>
      <c r="J132" s="132">
        <f t="shared" si="1"/>
        <v>0</v>
      </c>
      <c r="K132" s="37"/>
      <c r="L132" s="81"/>
      <c r="M132" s="158"/>
      <c r="N132" s="132"/>
      <c r="O132" s="132">
        <f t="shared" si="2"/>
        <v>0</v>
      </c>
    </row>
    <row r="133" spans="1:15" ht="12.75">
      <c r="A133" s="30"/>
      <c r="B133" s="17"/>
      <c r="C133" s="67"/>
      <c r="D133" s="17"/>
      <c r="E133" s="67"/>
      <c r="F133" s="42">
        <f t="shared" si="3"/>
        <v>0</v>
      </c>
      <c r="G133" s="37"/>
      <c r="H133" s="39"/>
      <c r="I133" s="132">
        <f t="shared" si="0"/>
        <v>0</v>
      </c>
      <c r="J133" s="132">
        <f t="shared" si="1"/>
        <v>0</v>
      </c>
      <c r="K133" s="37"/>
      <c r="L133" s="81"/>
      <c r="M133" s="158"/>
      <c r="N133" s="132"/>
      <c r="O133" s="132">
        <f t="shared" si="2"/>
        <v>0</v>
      </c>
    </row>
    <row r="134" spans="1:15" ht="12.75">
      <c r="A134" s="30"/>
      <c r="B134" s="17"/>
      <c r="C134" s="67"/>
      <c r="D134" s="17"/>
      <c r="E134" s="67"/>
      <c r="F134" s="42">
        <f t="shared" si="3"/>
        <v>0</v>
      </c>
      <c r="G134" s="37"/>
      <c r="H134" s="39"/>
      <c r="I134" s="132">
        <f t="shared" si="0"/>
        <v>0</v>
      </c>
      <c r="J134" s="132">
        <f t="shared" si="1"/>
        <v>0</v>
      </c>
      <c r="K134" s="37"/>
      <c r="L134" s="81"/>
      <c r="M134" s="158"/>
      <c r="N134" s="132"/>
      <c r="O134" s="132">
        <f t="shared" si="2"/>
        <v>0</v>
      </c>
    </row>
    <row r="135" spans="1:15" ht="12.75">
      <c r="A135" s="30"/>
      <c r="B135" s="17"/>
      <c r="C135" s="67"/>
      <c r="D135" s="17"/>
      <c r="E135" s="67"/>
      <c r="F135" s="42">
        <f t="shared" si="3"/>
        <v>0</v>
      </c>
      <c r="G135" s="37"/>
      <c r="H135" s="39"/>
      <c r="I135" s="132">
        <f t="shared" si="0"/>
        <v>0</v>
      </c>
      <c r="J135" s="132">
        <f t="shared" si="1"/>
        <v>0</v>
      </c>
      <c r="K135" s="37"/>
      <c r="L135" s="81"/>
      <c r="M135" s="158"/>
      <c r="N135" s="132"/>
      <c r="O135" s="132">
        <f t="shared" si="2"/>
        <v>0</v>
      </c>
    </row>
    <row r="136" spans="1:15" ht="12.75">
      <c r="A136" s="30"/>
      <c r="B136" s="17"/>
      <c r="C136" s="67"/>
      <c r="D136" s="17"/>
      <c r="E136" s="67"/>
      <c r="F136" s="42">
        <f t="shared" si="3"/>
        <v>0</v>
      </c>
      <c r="G136" s="37"/>
      <c r="H136" s="39"/>
      <c r="I136" s="132">
        <f t="shared" si="0"/>
        <v>0</v>
      </c>
      <c r="J136" s="132">
        <f t="shared" si="1"/>
        <v>0</v>
      </c>
      <c r="K136" s="37"/>
      <c r="L136" s="81"/>
      <c r="M136" s="158"/>
      <c r="N136" s="132"/>
      <c r="O136" s="132">
        <f t="shared" si="2"/>
        <v>0</v>
      </c>
    </row>
    <row r="137" spans="1:15" ht="12.75">
      <c r="A137" s="30"/>
      <c r="B137" s="17"/>
      <c r="C137" s="169"/>
      <c r="D137" s="17"/>
      <c r="E137" s="67"/>
      <c r="F137" s="42">
        <f t="shared" si="3"/>
        <v>0</v>
      </c>
      <c r="G137" s="37"/>
      <c r="H137" s="39"/>
      <c r="I137" s="132">
        <f t="shared" si="0"/>
        <v>0</v>
      </c>
      <c r="J137" s="132">
        <f t="shared" si="1"/>
        <v>0</v>
      </c>
      <c r="K137" s="37"/>
      <c r="L137" s="81"/>
      <c r="M137" s="158"/>
      <c r="N137" s="132"/>
      <c r="O137" s="132">
        <f t="shared" si="2"/>
        <v>0</v>
      </c>
    </row>
    <row r="138" spans="1:15" ht="12.75">
      <c r="A138" s="30"/>
      <c r="B138" s="17"/>
      <c r="C138" s="169"/>
      <c r="D138" s="17"/>
      <c r="E138" s="67"/>
      <c r="F138" s="42">
        <f t="shared" si="3"/>
        <v>0</v>
      </c>
      <c r="G138" s="37"/>
      <c r="H138" s="39"/>
      <c r="I138" s="132">
        <f t="shared" si="0"/>
        <v>0</v>
      </c>
      <c r="J138" s="132">
        <f t="shared" si="1"/>
        <v>0</v>
      </c>
      <c r="K138" s="37"/>
      <c r="L138" s="81"/>
      <c r="M138" s="158"/>
      <c r="N138" s="132"/>
      <c r="O138" s="132">
        <f t="shared" si="2"/>
        <v>0</v>
      </c>
    </row>
    <row r="139" spans="1:15" ht="12.75">
      <c r="A139" s="30"/>
      <c r="B139" s="17"/>
      <c r="C139" s="67"/>
      <c r="D139" s="17"/>
      <c r="E139" s="67"/>
      <c r="F139" s="42">
        <f t="shared" si="3"/>
        <v>0</v>
      </c>
      <c r="G139" s="37"/>
      <c r="H139" s="39"/>
      <c r="I139" s="132">
        <f t="shared" si="0"/>
        <v>0</v>
      </c>
      <c r="J139" s="132">
        <f t="shared" si="1"/>
        <v>0</v>
      </c>
      <c r="K139" s="37"/>
      <c r="L139" s="81"/>
      <c r="M139" s="158"/>
      <c r="N139" s="132"/>
      <c r="O139" s="132">
        <f t="shared" si="2"/>
        <v>0</v>
      </c>
    </row>
    <row r="140" spans="1:15" ht="12.75">
      <c r="A140" s="30"/>
      <c r="B140" s="19"/>
      <c r="C140" s="67"/>
      <c r="D140" s="67"/>
      <c r="E140" s="67"/>
      <c r="F140" s="42">
        <f t="shared" si="3"/>
        <v>0</v>
      </c>
      <c r="G140" s="81"/>
      <c r="H140" s="82"/>
      <c r="I140" s="132">
        <f t="shared" si="0"/>
        <v>0</v>
      </c>
      <c r="J140" s="132">
        <f t="shared" si="1"/>
        <v>0</v>
      </c>
      <c r="K140" s="37"/>
      <c r="L140" s="37"/>
      <c r="M140" s="133"/>
      <c r="N140" s="134"/>
      <c r="O140" s="132">
        <f t="shared" si="2"/>
        <v>0</v>
      </c>
    </row>
    <row r="141" spans="1:15" ht="12.75">
      <c r="A141" s="30"/>
      <c r="B141" s="19"/>
      <c r="C141" s="67"/>
      <c r="D141" s="67"/>
      <c r="E141" s="67"/>
      <c r="F141" s="42">
        <f t="shared" si="3"/>
        <v>0</v>
      </c>
      <c r="G141" s="81"/>
      <c r="H141" s="82"/>
      <c r="I141" s="132">
        <f t="shared" si="0"/>
        <v>0</v>
      </c>
      <c r="J141" s="132">
        <f t="shared" si="1"/>
        <v>0</v>
      </c>
      <c r="K141" s="37"/>
      <c r="L141" s="37"/>
      <c r="M141" s="133"/>
      <c r="N141" s="134"/>
      <c r="O141" s="132">
        <f t="shared" si="2"/>
        <v>0</v>
      </c>
    </row>
    <row r="142" spans="1:15" ht="12.75">
      <c r="A142" s="30"/>
      <c r="B142" s="17"/>
      <c r="C142" s="67"/>
      <c r="D142" s="17"/>
      <c r="E142" s="67"/>
      <c r="F142" s="42">
        <f t="shared" si="3"/>
        <v>0</v>
      </c>
      <c r="G142" s="37"/>
      <c r="H142" s="39"/>
      <c r="I142" s="132">
        <f t="shared" si="0"/>
        <v>0</v>
      </c>
      <c r="J142" s="132">
        <f t="shared" si="1"/>
        <v>0</v>
      </c>
      <c r="K142" s="37"/>
      <c r="L142" s="81"/>
      <c r="M142" s="158"/>
      <c r="N142" s="132"/>
      <c r="O142" s="132">
        <f t="shared" si="2"/>
        <v>0</v>
      </c>
    </row>
    <row r="143" spans="1:15" ht="12.75">
      <c r="A143" s="30"/>
      <c r="B143" s="17"/>
      <c r="C143" s="67"/>
      <c r="D143" s="17"/>
      <c r="E143" s="67"/>
      <c r="F143" s="42">
        <f t="shared" si="3"/>
        <v>0</v>
      </c>
      <c r="G143" s="37"/>
      <c r="H143" s="39"/>
      <c r="I143" s="132">
        <f t="shared" si="0"/>
        <v>0</v>
      </c>
      <c r="J143" s="132">
        <f t="shared" si="1"/>
        <v>0</v>
      </c>
      <c r="K143" s="37"/>
      <c r="L143" s="81"/>
      <c r="M143" s="158"/>
      <c r="N143" s="132"/>
      <c r="O143" s="132">
        <f t="shared" si="2"/>
        <v>0</v>
      </c>
    </row>
    <row r="144" spans="1:15" ht="12.75">
      <c r="A144" s="30"/>
      <c r="B144" s="17"/>
      <c r="C144" s="67"/>
      <c r="D144" s="17"/>
      <c r="E144" s="67"/>
      <c r="F144" s="42">
        <f t="shared" si="3"/>
        <v>0</v>
      </c>
      <c r="G144" s="37"/>
      <c r="H144" s="39"/>
      <c r="I144" s="132">
        <f t="shared" si="0"/>
        <v>0</v>
      </c>
      <c r="J144" s="132">
        <f t="shared" si="1"/>
        <v>0</v>
      </c>
      <c r="K144" s="37"/>
      <c r="L144" s="81"/>
      <c r="M144" s="158"/>
      <c r="N144" s="132"/>
      <c r="O144" s="132">
        <f t="shared" si="2"/>
        <v>0</v>
      </c>
    </row>
    <row r="145" spans="1:15" ht="12.75">
      <c r="A145" s="30"/>
      <c r="B145" s="17"/>
      <c r="C145" s="67"/>
      <c r="D145" s="17"/>
      <c r="E145" s="67"/>
      <c r="F145" s="42">
        <f t="shared" si="3"/>
        <v>0</v>
      </c>
      <c r="G145" s="37"/>
      <c r="H145" s="39"/>
      <c r="I145" s="132">
        <f t="shared" si="0"/>
        <v>0</v>
      </c>
      <c r="J145" s="132">
        <f t="shared" si="1"/>
        <v>0</v>
      </c>
      <c r="K145" s="37"/>
      <c r="L145" s="81"/>
      <c r="M145" s="158"/>
      <c r="N145" s="132"/>
      <c r="O145" s="132">
        <f t="shared" si="2"/>
        <v>0</v>
      </c>
    </row>
    <row r="146" spans="1:15" ht="12.75">
      <c r="A146" s="30"/>
      <c r="B146" s="17"/>
      <c r="C146" s="67"/>
      <c r="D146" s="17"/>
      <c r="E146" s="67"/>
      <c r="F146" s="42">
        <f t="shared" si="3"/>
        <v>0</v>
      </c>
      <c r="G146" s="37"/>
      <c r="H146" s="39"/>
      <c r="I146" s="132">
        <f t="shared" si="0"/>
        <v>0</v>
      </c>
      <c r="J146" s="132">
        <f t="shared" si="1"/>
        <v>0</v>
      </c>
      <c r="K146" s="37"/>
      <c r="L146" s="81"/>
      <c r="M146" s="158"/>
      <c r="N146" s="132"/>
      <c r="O146" s="132">
        <f t="shared" si="2"/>
        <v>0</v>
      </c>
    </row>
    <row r="147" spans="1:15" ht="12.75">
      <c r="A147" s="30"/>
      <c r="B147" s="17"/>
      <c r="C147" s="67"/>
      <c r="D147" s="17"/>
      <c r="E147" s="67"/>
      <c r="F147" s="42">
        <f t="shared" si="3"/>
        <v>0</v>
      </c>
      <c r="G147" s="37"/>
      <c r="H147" s="39"/>
      <c r="I147" s="132">
        <f t="shared" si="0"/>
        <v>0</v>
      </c>
      <c r="J147" s="132">
        <f t="shared" si="1"/>
        <v>0</v>
      </c>
      <c r="K147" s="37"/>
      <c r="L147" s="81"/>
      <c r="M147" s="158"/>
      <c r="N147" s="132"/>
      <c r="O147" s="132">
        <f t="shared" si="2"/>
        <v>0</v>
      </c>
    </row>
    <row r="148" spans="1:15" ht="12.75">
      <c r="A148" s="145"/>
      <c r="B148" s="17"/>
      <c r="C148" s="67"/>
      <c r="D148" s="17"/>
      <c r="E148" s="67"/>
      <c r="F148" s="42">
        <f t="shared" si="3"/>
        <v>0</v>
      </c>
      <c r="G148" s="37"/>
      <c r="H148" s="39"/>
      <c r="I148" s="132">
        <f t="shared" si="0"/>
        <v>0</v>
      </c>
      <c r="J148" s="132">
        <f t="shared" si="1"/>
        <v>0</v>
      </c>
      <c r="K148" s="37"/>
      <c r="L148" s="81"/>
      <c r="M148" s="158"/>
      <c r="N148" s="132"/>
      <c r="O148" s="132">
        <f t="shared" si="2"/>
        <v>0</v>
      </c>
    </row>
    <row r="149" spans="1:15" ht="12.75">
      <c r="A149" s="30"/>
      <c r="B149" s="19"/>
      <c r="C149" s="67"/>
      <c r="D149" s="67"/>
      <c r="E149" s="67"/>
      <c r="F149" s="42">
        <f t="shared" si="3"/>
        <v>0</v>
      </c>
      <c r="G149" s="81"/>
      <c r="H149" s="82"/>
      <c r="I149" s="132">
        <f t="shared" si="0"/>
        <v>0</v>
      </c>
      <c r="J149" s="132">
        <f t="shared" si="1"/>
        <v>0</v>
      </c>
      <c r="K149" s="37"/>
      <c r="L149" s="37"/>
      <c r="M149" s="133"/>
      <c r="N149" s="134"/>
      <c r="O149" s="132">
        <f t="shared" si="2"/>
        <v>0</v>
      </c>
    </row>
    <row r="150" spans="1:15" ht="12.75">
      <c r="A150" s="181"/>
      <c r="B150" s="19"/>
      <c r="C150" s="129"/>
      <c r="D150" s="67"/>
      <c r="E150" s="182"/>
      <c r="F150" s="42">
        <f t="shared" si="3"/>
        <v>0</v>
      </c>
      <c r="G150" s="37"/>
      <c r="H150" s="183"/>
      <c r="I150" s="132">
        <f t="shared" si="0"/>
        <v>0</v>
      </c>
      <c r="J150" s="132">
        <f t="shared" si="1"/>
        <v>0</v>
      </c>
      <c r="K150" s="184"/>
      <c r="L150" s="37"/>
      <c r="M150" s="133"/>
      <c r="N150" s="134"/>
      <c r="O150" s="132">
        <f t="shared" si="2"/>
        <v>0</v>
      </c>
    </row>
    <row r="151" spans="1:15" ht="12.75">
      <c r="A151" s="181"/>
      <c r="B151" s="17"/>
      <c r="C151" s="129"/>
      <c r="D151" s="17"/>
      <c r="E151" s="182"/>
      <c r="F151" s="42">
        <f t="shared" si="3"/>
        <v>0</v>
      </c>
      <c r="G151" s="37"/>
      <c r="H151" s="187"/>
      <c r="I151" s="132">
        <f t="shared" si="0"/>
        <v>0</v>
      </c>
      <c r="J151" s="132">
        <f t="shared" si="1"/>
        <v>0</v>
      </c>
      <c r="K151" s="184"/>
      <c r="L151" s="37"/>
      <c r="M151" s="158"/>
      <c r="N151" s="134"/>
      <c r="O151" s="132">
        <f t="shared" si="2"/>
        <v>0</v>
      </c>
    </row>
    <row r="152" spans="1:15" ht="12.75">
      <c r="A152" s="181"/>
      <c r="B152" s="17"/>
      <c r="C152" s="129"/>
      <c r="D152" s="17"/>
      <c r="E152" s="182"/>
      <c r="F152" s="42">
        <f t="shared" si="3"/>
        <v>0</v>
      </c>
      <c r="G152" s="37"/>
      <c r="H152" s="187"/>
      <c r="I152" s="132">
        <f t="shared" si="0"/>
        <v>0</v>
      </c>
      <c r="J152" s="132">
        <f t="shared" si="1"/>
        <v>0</v>
      </c>
      <c r="K152" s="184"/>
      <c r="L152" s="37"/>
      <c r="M152" s="158"/>
      <c r="N152" s="134"/>
      <c r="O152" s="132">
        <f t="shared" si="2"/>
        <v>0</v>
      </c>
    </row>
    <row r="153" spans="1:15" ht="12.75">
      <c r="A153" s="30"/>
      <c r="B153" s="17"/>
      <c r="C153" s="67"/>
      <c r="D153" s="17"/>
      <c r="E153" s="67"/>
      <c r="F153" s="42">
        <f t="shared" si="3"/>
        <v>0</v>
      </c>
      <c r="G153" s="37"/>
      <c r="H153" s="39"/>
      <c r="I153" s="132">
        <f t="shared" si="0"/>
        <v>0</v>
      </c>
      <c r="J153" s="132">
        <f t="shared" si="1"/>
        <v>0</v>
      </c>
      <c r="K153" s="37"/>
      <c r="L153" s="81"/>
      <c r="M153" s="158"/>
      <c r="N153" s="132"/>
      <c r="O153" s="132">
        <f t="shared" si="2"/>
        <v>0</v>
      </c>
    </row>
    <row r="154" spans="1:15" ht="12.75">
      <c r="A154" s="30"/>
      <c r="B154" s="17"/>
      <c r="C154" s="67"/>
      <c r="D154" s="17"/>
      <c r="E154" s="67"/>
      <c r="F154" s="42">
        <f t="shared" si="3"/>
        <v>0</v>
      </c>
      <c r="G154" s="37"/>
      <c r="H154" s="39"/>
      <c r="I154" s="132">
        <f t="shared" si="0"/>
        <v>0</v>
      </c>
      <c r="J154" s="132">
        <f t="shared" si="1"/>
        <v>0</v>
      </c>
      <c r="K154" s="37"/>
      <c r="L154" s="81"/>
      <c r="M154" s="158"/>
      <c r="N154" s="132"/>
      <c r="O154" s="132">
        <f t="shared" si="2"/>
        <v>0</v>
      </c>
    </row>
    <row r="155" spans="1:15" ht="12.75">
      <c r="A155" s="30"/>
      <c r="B155" s="19"/>
      <c r="C155" s="67"/>
      <c r="D155" s="67"/>
      <c r="E155" s="67"/>
      <c r="F155" s="42">
        <f t="shared" si="3"/>
        <v>0</v>
      </c>
      <c r="G155" s="81"/>
      <c r="H155" s="82"/>
      <c r="I155" s="132">
        <f t="shared" si="0"/>
        <v>0</v>
      </c>
      <c r="J155" s="132">
        <f t="shared" si="1"/>
        <v>0</v>
      </c>
      <c r="K155" s="37"/>
      <c r="L155" s="37"/>
      <c r="M155" s="133"/>
      <c r="N155" s="134"/>
      <c r="O155" s="132">
        <f t="shared" si="2"/>
        <v>0</v>
      </c>
    </row>
    <row r="156" spans="1:15" ht="12.75">
      <c r="A156" s="30"/>
      <c r="B156" s="19"/>
      <c r="C156" s="67"/>
      <c r="D156" s="67"/>
      <c r="E156" s="67"/>
      <c r="F156" s="42">
        <f t="shared" si="3"/>
        <v>0</v>
      </c>
      <c r="G156" s="81"/>
      <c r="H156" s="82"/>
      <c r="I156" s="132">
        <f t="shared" si="0"/>
        <v>0</v>
      </c>
      <c r="J156" s="132">
        <f t="shared" si="1"/>
        <v>0</v>
      </c>
      <c r="K156" s="37"/>
      <c r="L156" s="37"/>
      <c r="M156" s="133"/>
      <c r="N156" s="134"/>
      <c r="O156" s="132">
        <f t="shared" si="2"/>
        <v>0</v>
      </c>
    </row>
    <row r="157" spans="1:15" ht="12.75">
      <c r="A157" s="30"/>
      <c r="B157" s="17"/>
      <c r="C157" s="67"/>
      <c r="D157" s="17"/>
      <c r="E157" s="67"/>
      <c r="F157" s="42">
        <f t="shared" si="3"/>
        <v>0</v>
      </c>
      <c r="G157" s="37"/>
      <c r="H157" s="39"/>
      <c r="I157" s="132">
        <f t="shared" si="0"/>
        <v>0</v>
      </c>
      <c r="J157" s="132">
        <f t="shared" si="1"/>
        <v>0</v>
      </c>
      <c r="K157" s="37"/>
      <c r="L157" s="81"/>
      <c r="M157" s="158"/>
      <c r="N157" s="132"/>
      <c r="O157" s="132">
        <f t="shared" si="2"/>
        <v>0</v>
      </c>
    </row>
    <row r="158" spans="1:15" ht="12.75">
      <c r="A158" s="30"/>
      <c r="B158" s="17"/>
      <c r="C158" s="67"/>
      <c r="D158" s="17"/>
      <c r="E158" s="67"/>
      <c r="F158" s="42">
        <f t="shared" si="3"/>
        <v>0</v>
      </c>
      <c r="G158" s="37"/>
      <c r="H158" s="39"/>
      <c r="I158" s="132">
        <f t="shared" si="0"/>
        <v>0</v>
      </c>
      <c r="J158" s="132">
        <f t="shared" si="1"/>
        <v>0</v>
      </c>
      <c r="K158" s="37"/>
      <c r="L158" s="81"/>
      <c r="M158" s="158"/>
      <c r="N158" s="132"/>
      <c r="O158" s="132">
        <f t="shared" si="2"/>
        <v>0</v>
      </c>
    </row>
    <row r="159" spans="1:15" ht="12.75">
      <c r="A159" s="30"/>
      <c r="B159" s="17"/>
      <c r="C159" s="67"/>
      <c r="D159" s="17"/>
      <c r="E159" s="67"/>
      <c r="F159" s="42">
        <f t="shared" si="3"/>
        <v>0</v>
      </c>
      <c r="G159" s="37"/>
      <c r="H159" s="39"/>
      <c r="I159" s="132">
        <f t="shared" si="0"/>
        <v>0</v>
      </c>
      <c r="J159" s="132">
        <f t="shared" si="1"/>
        <v>0</v>
      </c>
      <c r="K159" s="37"/>
      <c r="L159" s="81"/>
      <c r="M159" s="158"/>
      <c r="N159" s="132"/>
      <c r="O159" s="132">
        <f t="shared" si="2"/>
        <v>0</v>
      </c>
    </row>
    <row r="160" spans="1:15" ht="12.75">
      <c r="A160" s="30"/>
      <c r="B160" s="19"/>
      <c r="C160" s="67"/>
      <c r="D160" s="67"/>
      <c r="E160" s="67"/>
      <c r="F160" s="42">
        <f t="shared" si="3"/>
        <v>0</v>
      </c>
      <c r="G160" s="81"/>
      <c r="H160" s="82"/>
      <c r="I160" s="132">
        <f t="shared" si="0"/>
        <v>0</v>
      </c>
      <c r="J160" s="132">
        <f t="shared" si="1"/>
        <v>0</v>
      </c>
      <c r="K160" s="37"/>
      <c r="L160" s="37"/>
      <c r="M160" s="133"/>
      <c r="N160" s="134"/>
      <c r="O160" s="132">
        <f t="shared" si="2"/>
        <v>0</v>
      </c>
    </row>
    <row r="161" spans="1:15" ht="12.75">
      <c r="A161" s="30"/>
      <c r="B161" s="19"/>
      <c r="C161" s="169"/>
      <c r="D161" s="67"/>
      <c r="E161" s="67"/>
      <c r="F161" s="42">
        <f t="shared" si="3"/>
        <v>0</v>
      </c>
      <c r="G161" s="81"/>
      <c r="H161" s="82"/>
      <c r="I161" s="132">
        <f t="shared" si="0"/>
        <v>0</v>
      </c>
      <c r="J161" s="132">
        <f t="shared" si="1"/>
        <v>0</v>
      </c>
      <c r="K161" s="37"/>
      <c r="L161" s="37"/>
      <c r="M161" s="133"/>
      <c r="N161" s="134"/>
      <c r="O161" s="132">
        <f t="shared" si="2"/>
        <v>0</v>
      </c>
    </row>
    <row r="162" spans="1:15" ht="12.75">
      <c r="A162" s="30"/>
      <c r="B162" s="17"/>
      <c r="C162" s="67"/>
      <c r="D162" s="17"/>
      <c r="E162" s="67"/>
      <c r="F162" s="42">
        <f t="shared" si="3"/>
        <v>0</v>
      </c>
      <c r="G162" s="37"/>
      <c r="H162" s="39"/>
      <c r="I162" s="132">
        <f t="shared" si="0"/>
        <v>0</v>
      </c>
      <c r="J162" s="132">
        <f t="shared" si="1"/>
        <v>0</v>
      </c>
      <c r="K162" s="37"/>
      <c r="L162" s="81"/>
      <c r="M162" s="158"/>
      <c r="N162" s="132"/>
      <c r="O162" s="132">
        <f t="shared" si="2"/>
        <v>0</v>
      </c>
    </row>
    <row r="163" spans="1:15" ht="12.75">
      <c r="A163" s="30"/>
      <c r="B163" s="17"/>
      <c r="C163" s="67"/>
      <c r="D163" s="17"/>
      <c r="E163" s="67"/>
      <c r="F163" s="42">
        <f t="shared" si="3"/>
        <v>0</v>
      </c>
      <c r="G163" s="37"/>
      <c r="H163" s="39"/>
      <c r="I163" s="132">
        <f t="shared" si="0"/>
        <v>0</v>
      </c>
      <c r="J163" s="132">
        <f t="shared" si="1"/>
        <v>0</v>
      </c>
      <c r="K163" s="37"/>
      <c r="L163" s="81"/>
      <c r="M163" s="158"/>
      <c r="N163" s="132"/>
      <c r="O163" s="132">
        <f t="shared" si="2"/>
        <v>0</v>
      </c>
    </row>
    <row r="164" spans="1:15" ht="12.75">
      <c r="A164" s="30"/>
      <c r="B164" s="17"/>
      <c r="C164" s="67"/>
      <c r="D164" s="17"/>
      <c r="E164" s="67"/>
      <c r="F164" s="42">
        <f t="shared" si="3"/>
        <v>0</v>
      </c>
      <c r="G164" s="37"/>
      <c r="H164" s="39"/>
      <c r="I164" s="132">
        <f t="shared" si="0"/>
        <v>0</v>
      </c>
      <c r="J164" s="132">
        <f t="shared" si="1"/>
        <v>0</v>
      </c>
      <c r="K164" s="37"/>
      <c r="L164" s="81"/>
      <c r="M164" s="158"/>
      <c r="N164" s="132"/>
      <c r="O164" s="132">
        <f t="shared" si="2"/>
        <v>0</v>
      </c>
    </row>
    <row r="165" spans="1:15" ht="12.75">
      <c r="A165" s="30"/>
      <c r="B165" s="17"/>
      <c r="C165" s="67"/>
      <c r="D165" s="17"/>
      <c r="E165" s="67"/>
      <c r="F165" s="42">
        <f t="shared" si="3"/>
        <v>0</v>
      </c>
      <c r="G165" s="37"/>
      <c r="H165" s="39"/>
      <c r="I165" s="132">
        <f t="shared" si="0"/>
        <v>0</v>
      </c>
      <c r="J165" s="132">
        <f t="shared" si="1"/>
        <v>0</v>
      </c>
      <c r="K165" s="37"/>
      <c r="L165" s="81"/>
      <c r="M165" s="158"/>
      <c r="N165" s="132"/>
      <c r="O165" s="132">
        <f t="shared" si="2"/>
        <v>0</v>
      </c>
    </row>
    <row r="166" spans="1:15" ht="12.75">
      <c r="A166" s="30"/>
      <c r="B166" s="17"/>
      <c r="C166" s="67"/>
      <c r="D166" s="17"/>
      <c r="E166" s="67"/>
      <c r="F166" s="42">
        <f t="shared" si="3"/>
        <v>0</v>
      </c>
      <c r="G166" s="37"/>
      <c r="H166" s="39"/>
      <c r="I166" s="132">
        <f t="shared" si="0"/>
        <v>0</v>
      </c>
      <c r="J166" s="132">
        <f t="shared" si="1"/>
        <v>0</v>
      </c>
      <c r="K166" s="37"/>
      <c r="L166" s="81"/>
      <c r="M166" s="158"/>
      <c r="N166" s="132"/>
      <c r="O166" s="132">
        <f t="shared" si="2"/>
        <v>0</v>
      </c>
    </row>
    <row r="167" spans="1:15" ht="12.75">
      <c r="A167" s="30"/>
      <c r="B167" s="17"/>
      <c r="C167" s="67"/>
      <c r="D167" s="17"/>
      <c r="E167" s="67"/>
      <c r="F167" s="42">
        <f t="shared" si="3"/>
        <v>0</v>
      </c>
      <c r="G167" s="37"/>
      <c r="H167" s="39"/>
      <c r="I167" s="132">
        <f t="shared" si="0"/>
        <v>0</v>
      </c>
      <c r="J167" s="132">
        <f t="shared" si="1"/>
        <v>0</v>
      </c>
      <c r="K167" s="37"/>
      <c r="L167" s="81"/>
      <c r="M167" s="158"/>
      <c r="N167" s="132"/>
      <c r="O167" s="132">
        <f t="shared" si="2"/>
        <v>0</v>
      </c>
    </row>
    <row r="168" spans="1:15" ht="12.75">
      <c r="A168" s="30"/>
      <c r="B168" s="19"/>
      <c r="C168" s="67"/>
      <c r="D168" s="67"/>
      <c r="E168" s="67"/>
      <c r="F168" s="42">
        <f t="shared" si="3"/>
        <v>0</v>
      </c>
      <c r="G168" s="81"/>
      <c r="H168" s="82"/>
      <c r="I168" s="132">
        <f t="shared" si="0"/>
        <v>0</v>
      </c>
      <c r="J168" s="132">
        <f t="shared" si="1"/>
        <v>0</v>
      </c>
      <c r="K168" s="37"/>
      <c r="L168" s="37"/>
      <c r="M168" s="133"/>
      <c r="N168" s="134"/>
      <c r="O168" s="132">
        <f t="shared" si="2"/>
        <v>0</v>
      </c>
    </row>
    <row r="169" spans="1:15" ht="12.75">
      <c r="A169" s="30"/>
      <c r="B169" s="19"/>
      <c r="C169" s="67"/>
      <c r="D169" s="67"/>
      <c r="E169" s="67"/>
      <c r="F169" s="42">
        <f t="shared" si="3"/>
        <v>0</v>
      </c>
      <c r="G169" s="81"/>
      <c r="H169" s="82"/>
      <c r="I169" s="132">
        <f t="shared" si="0"/>
        <v>0</v>
      </c>
      <c r="J169" s="132">
        <f t="shared" si="1"/>
        <v>0</v>
      </c>
      <c r="K169" s="37"/>
      <c r="L169" s="37"/>
      <c r="M169" s="133"/>
      <c r="N169" s="134"/>
      <c r="O169" s="132">
        <f t="shared" si="2"/>
        <v>0</v>
      </c>
    </row>
    <row r="170" spans="1:15" ht="12.75">
      <c r="A170" s="30"/>
      <c r="B170" s="19"/>
      <c r="C170" s="67"/>
      <c r="D170" s="67"/>
      <c r="E170" s="67"/>
      <c r="F170" s="42">
        <f t="shared" si="3"/>
        <v>0</v>
      </c>
      <c r="G170" s="81"/>
      <c r="H170" s="82"/>
      <c r="I170" s="132">
        <f t="shared" si="0"/>
        <v>0</v>
      </c>
      <c r="J170" s="132">
        <f t="shared" si="1"/>
        <v>0</v>
      </c>
      <c r="K170" s="37"/>
      <c r="L170" s="37"/>
      <c r="M170" s="133"/>
      <c r="N170" s="134"/>
      <c r="O170" s="132">
        <f t="shared" si="2"/>
        <v>0</v>
      </c>
    </row>
    <row r="171" spans="1:15" ht="12.75">
      <c r="A171" s="30"/>
      <c r="B171" s="17"/>
      <c r="C171" s="67"/>
      <c r="D171" s="17"/>
      <c r="E171" s="67"/>
      <c r="F171" s="42">
        <f t="shared" si="3"/>
        <v>0</v>
      </c>
      <c r="G171" s="37"/>
      <c r="H171" s="39"/>
      <c r="I171" s="132">
        <f t="shared" si="0"/>
        <v>0</v>
      </c>
      <c r="J171" s="132">
        <f t="shared" si="1"/>
        <v>0</v>
      </c>
      <c r="K171" s="37"/>
      <c r="L171" s="81"/>
      <c r="M171" s="158"/>
      <c r="N171" s="132"/>
      <c r="O171" s="132">
        <f t="shared" si="2"/>
        <v>0</v>
      </c>
    </row>
    <row r="172" spans="1:15" ht="12.75">
      <c r="A172" s="30"/>
      <c r="B172" s="17"/>
      <c r="C172" s="67"/>
      <c r="D172" s="17"/>
      <c r="E172" s="67"/>
      <c r="F172" s="42">
        <f t="shared" si="3"/>
        <v>0</v>
      </c>
      <c r="G172" s="37"/>
      <c r="H172" s="39"/>
      <c r="I172" s="132">
        <f t="shared" si="0"/>
        <v>0</v>
      </c>
      <c r="J172" s="132">
        <f t="shared" si="1"/>
        <v>0</v>
      </c>
      <c r="K172" s="37"/>
      <c r="L172" s="81"/>
      <c r="M172" s="158"/>
      <c r="N172" s="132"/>
      <c r="O172" s="132">
        <f t="shared" si="2"/>
        <v>0</v>
      </c>
    </row>
    <row r="173" spans="1:15" ht="12.75">
      <c r="A173" s="30"/>
      <c r="B173" s="17"/>
      <c r="C173" s="67"/>
      <c r="D173" s="17"/>
      <c r="E173" s="67"/>
      <c r="F173" s="42">
        <f t="shared" si="3"/>
        <v>0</v>
      </c>
      <c r="G173" s="37"/>
      <c r="H173" s="39"/>
      <c r="I173" s="132">
        <f t="shared" si="0"/>
        <v>0</v>
      </c>
      <c r="J173" s="132">
        <f t="shared" si="1"/>
        <v>0</v>
      </c>
      <c r="K173" s="37"/>
      <c r="L173" s="81"/>
      <c r="M173" s="158"/>
      <c r="N173" s="132"/>
      <c r="O173" s="132">
        <f t="shared" si="2"/>
        <v>0</v>
      </c>
    </row>
    <row r="174" spans="1:15" ht="12.75">
      <c r="A174" s="30"/>
      <c r="B174" s="17"/>
      <c r="C174" s="169"/>
      <c r="D174" s="17"/>
      <c r="E174" s="67"/>
      <c r="F174" s="42">
        <f t="shared" si="3"/>
        <v>0</v>
      </c>
      <c r="G174" s="37"/>
      <c r="H174" s="39"/>
      <c r="I174" s="132">
        <f t="shared" si="0"/>
        <v>0</v>
      </c>
      <c r="J174" s="132">
        <f t="shared" si="1"/>
        <v>0</v>
      </c>
      <c r="K174" s="37"/>
      <c r="L174" s="81"/>
      <c r="M174" s="158"/>
      <c r="N174" s="132"/>
      <c r="O174" s="132">
        <f t="shared" si="2"/>
        <v>0</v>
      </c>
    </row>
    <row r="175" spans="1:15" ht="12.75">
      <c r="A175" s="30"/>
      <c r="B175" s="17"/>
      <c r="C175" s="169"/>
      <c r="D175" s="17"/>
      <c r="E175" s="67"/>
      <c r="F175" s="42">
        <f t="shared" si="3"/>
        <v>0</v>
      </c>
      <c r="G175" s="37"/>
      <c r="H175" s="39"/>
      <c r="I175" s="132">
        <f t="shared" si="0"/>
        <v>0</v>
      </c>
      <c r="J175" s="132">
        <f t="shared" si="1"/>
        <v>0</v>
      </c>
      <c r="K175" s="37"/>
      <c r="L175" s="81"/>
      <c r="M175" s="158"/>
      <c r="N175" s="132"/>
      <c r="O175" s="132">
        <f t="shared" si="2"/>
        <v>0</v>
      </c>
    </row>
    <row r="176" spans="1:15" ht="12.75">
      <c r="A176" s="30"/>
      <c r="B176" s="17"/>
      <c r="C176" s="67"/>
      <c r="D176" s="17"/>
      <c r="E176" s="67"/>
      <c r="F176" s="42">
        <f t="shared" si="3"/>
        <v>0</v>
      </c>
      <c r="G176" s="37"/>
      <c r="H176" s="39"/>
      <c r="I176" s="132">
        <f t="shared" si="0"/>
        <v>0</v>
      </c>
      <c r="J176" s="132">
        <f t="shared" si="1"/>
        <v>0</v>
      </c>
      <c r="K176" s="37"/>
      <c r="L176" s="81"/>
      <c r="M176" s="158"/>
      <c r="N176" s="132"/>
      <c r="O176" s="132">
        <f t="shared" si="2"/>
        <v>0</v>
      </c>
    </row>
    <row r="177" spans="1:15" ht="12.75">
      <c r="A177" s="30"/>
      <c r="B177" s="19"/>
      <c r="C177" s="67"/>
      <c r="D177" s="67"/>
      <c r="E177" s="67"/>
      <c r="F177" s="42">
        <f t="shared" si="3"/>
        <v>0</v>
      </c>
      <c r="G177" s="81"/>
      <c r="H177" s="82"/>
      <c r="I177" s="132">
        <f t="shared" si="0"/>
        <v>0</v>
      </c>
      <c r="J177" s="132">
        <f t="shared" si="1"/>
        <v>0</v>
      </c>
      <c r="K177" s="37"/>
      <c r="L177" s="37"/>
      <c r="M177" s="133"/>
      <c r="N177" s="134"/>
      <c r="O177" s="132">
        <f t="shared" si="2"/>
        <v>0</v>
      </c>
    </row>
    <row r="178" spans="1:15" ht="12.75">
      <c r="A178" s="30"/>
      <c r="B178" s="19"/>
      <c r="C178" s="67"/>
      <c r="D178" s="67"/>
      <c r="E178" s="67"/>
      <c r="F178" s="42">
        <f t="shared" si="3"/>
        <v>0</v>
      </c>
      <c r="G178" s="81"/>
      <c r="H178" s="82"/>
      <c r="I178" s="132">
        <f t="shared" si="0"/>
        <v>0</v>
      </c>
      <c r="J178" s="132">
        <f t="shared" si="1"/>
        <v>0</v>
      </c>
      <c r="K178" s="37"/>
      <c r="L178" s="37"/>
      <c r="M178" s="133"/>
      <c r="N178" s="134"/>
      <c r="O178" s="132">
        <f t="shared" si="2"/>
        <v>0</v>
      </c>
    </row>
    <row r="179" spans="1:15" ht="12.75">
      <c r="A179" s="30"/>
      <c r="B179" s="19"/>
      <c r="C179" s="67"/>
      <c r="D179" s="67"/>
      <c r="E179" s="67"/>
      <c r="F179" s="42">
        <f t="shared" si="3"/>
        <v>0</v>
      </c>
      <c r="G179" s="81"/>
      <c r="H179" s="82"/>
      <c r="I179" s="132">
        <f t="shared" si="0"/>
        <v>0</v>
      </c>
      <c r="J179" s="132">
        <f t="shared" si="1"/>
        <v>0</v>
      </c>
      <c r="K179" s="37"/>
      <c r="L179" s="37"/>
      <c r="M179" s="133"/>
      <c r="N179" s="134"/>
      <c r="O179" s="132">
        <f t="shared" si="2"/>
        <v>0</v>
      </c>
    </row>
    <row r="180" spans="1:15" ht="12.75">
      <c r="A180" s="30"/>
      <c r="B180" s="19"/>
      <c r="C180" s="67"/>
      <c r="D180" s="67"/>
      <c r="E180" s="67"/>
      <c r="F180" s="42">
        <f t="shared" si="3"/>
        <v>0</v>
      </c>
      <c r="G180" s="81"/>
      <c r="H180" s="82"/>
      <c r="I180" s="132">
        <f t="shared" si="0"/>
        <v>0</v>
      </c>
      <c r="J180" s="132">
        <f t="shared" si="1"/>
        <v>0</v>
      </c>
      <c r="K180" s="37"/>
      <c r="L180" s="37"/>
      <c r="M180" s="133"/>
      <c r="N180" s="134"/>
      <c r="O180" s="132">
        <f t="shared" si="2"/>
        <v>0</v>
      </c>
    </row>
    <row r="181" spans="1:15" ht="12.75">
      <c r="A181" s="30"/>
      <c r="B181" s="17"/>
      <c r="C181" s="67"/>
      <c r="D181" s="17"/>
      <c r="E181" s="67"/>
      <c r="F181" s="42">
        <f t="shared" si="3"/>
        <v>0</v>
      </c>
      <c r="G181" s="37"/>
      <c r="H181" s="39"/>
      <c r="I181" s="132">
        <f t="shared" si="0"/>
        <v>0</v>
      </c>
      <c r="J181" s="132">
        <f t="shared" si="1"/>
        <v>0</v>
      </c>
      <c r="K181" s="37"/>
      <c r="L181" s="81"/>
      <c r="M181" s="158"/>
      <c r="N181" s="132"/>
      <c r="O181" s="132">
        <f t="shared" si="2"/>
        <v>0</v>
      </c>
    </row>
    <row r="182" spans="1:15" ht="12.75">
      <c r="A182" s="30"/>
      <c r="B182" s="17"/>
      <c r="C182" s="67"/>
      <c r="D182" s="17"/>
      <c r="E182" s="67"/>
      <c r="F182" s="42">
        <f t="shared" si="3"/>
        <v>0</v>
      </c>
      <c r="G182" s="37"/>
      <c r="H182" s="39"/>
      <c r="I182" s="132">
        <f t="shared" si="0"/>
        <v>0</v>
      </c>
      <c r="J182" s="132">
        <f t="shared" si="1"/>
        <v>0</v>
      </c>
      <c r="K182" s="37"/>
      <c r="L182" s="81"/>
      <c r="M182" s="158"/>
      <c r="N182" s="132"/>
      <c r="O182" s="132">
        <f t="shared" si="2"/>
        <v>0</v>
      </c>
    </row>
    <row r="183" spans="1:15" ht="12.75">
      <c r="A183" s="30"/>
      <c r="B183" s="17"/>
      <c r="C183" s="67"/>
      <c r="D183" s="17"/>
      <c r="E183" s="67"/>
      <c r="F183" s="42">
        <f t="shared" si="3"/>
        <v>0</v>
      </c>
      <c r="G183" s="37"/>
      <c r="H183" s="39"/>
      <c r="I183" s="132">
        <f t="shared" si="0"/>
        <v>0</v>
      </c>
      <c r="J183" s="132">
        <f t="shared" si="1"/>
        <v>0</v>
      </c>
      <c r="K183" s="37"/>
      <c r="L183" s="81"/>
      <c r="M183" s="158"/>
      <c r="N183" s="132"/>
      <c r="O183" s="132">
        <f t="shared" si="2"/>
        <v>0</v>
      </c>
    </row>
    <row r="184" spans="1:15" ht="12.75">
      <c r="A184" s="30"/>
      <c r="B184" s="17"/>
      <c r="C184" s="67"/>
      <c r="D184" s="17"/>
      <c r="E184" s="67"/>
      <c r="F184" s="42">
        <f t="shared" si="3"/>
        <v>0</v>
      </c>
      <c r="G184" s="37"/>
      <c r="H184" s="39"/>
      <c r="I184" s="132">
        <f t="shared" si="0"/>
        <v>0</v>
      </c>
      <c r="J184" s="132">
        <f t="shared" si="1"/>
        <v>0</v>
      </c>
      <c r="K184" s="37"/>
      <c r="L184" s="81"/>
      <c r="M184" s="158"/>
      <c r="N184" s="132"/>
      <c r="O184" s="132">
        <f t="shared" si="2"/>
        <v>0</v>
      </c>
    </row>
    <row r="185" spans="1:15" ht="12.75">
      <c r="A185" s="30"/>
      <c r="B185" s="17"/>
      <c r="C185" s="67"/>
      <c r="D185" s="17"/>
      <c r="E185" s="67"/>
      <c r="F185" s="42">
        <f t="shared" si="3"/>
        <v>0</v>
      </c>
      <c r="G185" s="37"/>
      <c r="H185" s="39"/>
      <c r="I185" s="132">
        <f t="shared" si="0"/>
        <v>0</v>
      </c>
      <c r="J185" s="132">
        <f t="shared" si="1"/>
        <v>0</v>
      </c>
      <c r="K185" s="37"/>
      <c r="L185" s="81"/>
      <c r="M185" s="158"/>
      <c r="N185" s="132"/>
      <c r="O185" s="132">
        <f t="shared" si="2"/>
        <v>0</v>
      </c>
    </row>
    <row r="186" spans="1:15" ht="12.75">
      <c r="A186" s="30"/>
      <c r="B186" s="17"/>
      <c r="C186" s="67"/>
      <c r="D186" s="17"/>
      <c r="E186" s="67"/>
      <c r="F186" s="42">
        <f t="shared" si="3"/>
        <v>0</v>
      </c>
      <c r="G186" s="37"/>
      <c r="H186" s="39"/>
      <c r="I186" s="132">
        <f t="shared" si="0"/>
        <v>0</v>
      </c>
      <c r="J186" s="132">
        <f t="shared" si="1"/>
        <v>0</v>
      </c>
      <c r="K186" s="37"/>
      <c r="L186" s="81"/>
      <c r="M186" s="158"/>
      <c r="N186" s="132"/>
      <c r="O186" s="132">
        <f t="shared" si="2"/>
        <v>0</v>
      </c>
    </row>
    <row r="187" spans="1:15" ht="12.75">
      <c r="A187" s="30"/>
      <c r="B187" s="19"/>
      <c r="C187" s="169"/>
      <c r="D187" s="67"/>
      <c r="E187" s="67"/>
      <c r="F187" s="42">
        <f t="shared" si="3"/>
        <v>0</v>
      </c>
      <c r="G187" s="81"/>
      <c r="H187" s="82"/>
      <c r="I187" s="132">
        <f t="shared" si="0"/>
        <v>0</v>
      </c>
      <c r="J187" s="132">
        <f t="shared" si="1"/>
        <v>0</v>
      </c>
      <c r="K187" s="37"/>
      <c r="L187" s="37"/>
      <c r="M187" s="133"/>
      <c r="N187" s="134"/>
      <c r="O187" s="132">
        <f t="shared" si="2"/>
        <v>0</v>
      </c>
    </row>
    <row r="188" spans="1:15" ht="12.75">
      <c r="A188" s="30"/>
      <c r="B188" s="19"/>
      <c r="C188" s="67"/>
      <c r="D188" s="67"/>
      <c r="E188" s="67"/>
      <c r="F188" s="42">
        <f t="shared" si="3"/>
        <v>0</v>
      </c>
      <c r="G188" s="81"/>
      <c r="H188" s="82"/>
      <c r="I188" s="132">
        <f t="shared" si="0"/>
        <v>0</v>
      </c>
      <c r="J188" s="132">
        <f t="shared" si="1"/>
        <v>0</v>
      </c>
      <c r="K188" s="37"/>
      <c r="L188" s="37"/>
      <c r="M188" s="133"/>
      <c r="N188" s="134"/>
      <c r="O188" s="132">
        <f t="shared" si="2"/>
        <v>0</v>
      </c>
    </row>
    <row r="189" spans="1:15" ht="12.75">
      <c r="A189" s="30"/>
      <c r="B189" s="17"/>
      <c r="C189" s="67"/>
      <c r="D189" s="17"/>
      <c r="E189" s="67"/>
      <c r="F189" s="42">
        <f t="shared" si="3"/>
        <v>0</v>
      </c>
      <c r="G189" s="37"/>
      <c r="H189" s="39"/>
      <c r="I189" s="132">
        <f t="shared" si="0"/>
        <v>0</v>
      </c>
      <c r="J189" s="132">
        <f t="shared" si="1"/>
        <v>0</v>
      </c>
      <c r="K189" s="37"/>
      <c r="L189" s="81"/>
      <c r="M189" s="158"/>
      <c r="N189" s="132"/>
      <c r="O189" s="132">
        <f t="shared" si="2"/>
        <v>0</v>
      </c>
    </row>
    <row r="190" spans="1:15" ht="12.75">
      <c r="A190" s="30"/>
      <c r="B190" s="17"/>
      <c r="C190" s="67"/>
      <c r="D190" s="17"/>
      <c r="E190" s="67"/>
      <c r="F190" s="42">
        <f t="shared" si="3"/>
        <v>0</v>
      </c>
      <c r="G190" s="37"/>
      <c r="H190" s="39"/>
      <c r="I190" s="132">
        <f t="shared" si="0"/>
        <v>0</v>
      </c>
      <c r="J190" s="132">
        <f t="shared" si="1"/>
        <v>0</v>
      </c>
      <c r="K190" s="37"/>
      <c r="L190" s="81"/>
      <c r="M190" s="158"/>
      <c r="N190" s="132"/>
      <c r="O190" s="132">
        <f t="shared" si="2"/>
        <v>0</v>
      </c>
    </row>
    <row r="191" spans="1:15" ht="12.75">
      <c r="A191" s="30"/>
      <c r="B191" s="17"/>
      <c r="C191" s="67"/>
      <c r="D191" s="17"/>
      <c r="E191" s="67"/>
      <c r="F191" s="42">
        <f t="shared" si="3"/>
        <v>0</v>
      </c>
      <c r="G191" s="37"/>
      <c r="H191" s="39"/>
      <c r="I191" s="132">
        <f t="shared" si="0"/>
        <v>0</v>
      </c>
      <c r="J191" s="132">
        <f t="shared" si="1"/>
        <v>0</v>
      </c>
      <c r="K191" s="37"/>
      <c r="L191" s="81"/>
      <c r="M191" s="158"/>
      <c r="N191" s="132"/>
      <c r="O191" s="132">
        <f t="shared" si="2"/>
        <v>0</v>
      </c>
    </row>
    <row r="192" spans="1:15" ht="12.75">
      <c r="A192" s="67"/>
      <c r="B192" s="19"/>
      <c r="C192" s="67"/>
      <c r="D192" s="67"/>
      <c r="E192" s="67"/>
      <c r="F192" s="42">
        <f t="shared" si="3"/>
        <v>0</v>
      </c>
      <c r="G192" s="81"/>
      <c r="H192" s="82"/>
      <c r="I192" s="132">
        <f t="shared" si="0"/>
        <v>0</v>
      </c>
      <c r="J192" s="132">
        <f t="shared" si="1"/>
        <v>0</v>
      </c>
      <c r="K192" s="81"/>
      <c r="L192" s="37"/>
      <c r="M192" s="133"/>
      <c r="N192" s="134"/>
      <c r="O192" s="132">
        <f t="shared" si="2"/>
        <v>0</v>
      </c>
    </row>
    <row r="193" spans="1:15" ht="12.75">
      <c r="A193" s="67"/>
      <c r="B193" s="19"/>
      <c r="C193" s="67"/>
      <c r="D193" s="67"/>
      <c r="E193" s="67"/>
      <c r="F193" s="42">
        <f t="shared" si="3"/>
        <v>0</v>
      </c>
      <c r="G193" s="81"/>
      <c r="H193" s="82"/>
      <c r="I193" s="132">
        <f t="shared" si="0"/>
        <v>0</v>
      </c>
      <c r="J193" s="132">
        <f t="shared" si="1"/>
        <v>0</v>
      </c>
      <c r="K193" s="81"/>
      <c r="L193" s="37"/>
      <c r="M193" s="133"/>
      <c r="N193" s="134"/>
      <c r="O193" s="132">
        <f t="shared" si="2"/>
        <v>0</v>
      </c>
    </row>
    <row r="194" spans="1:15" ht="12.75">
      <c r="A194" s="67"/>
      <c r="B194" s="19"/>
      <c r="C194" s="67"/>
      <c r="D194" s="67"/>
      <c r="E194" s="67"/>
      <c r="F194" s="42">
        <f t="shared" si="3"/>
        <v>0</v>
      </c>
      <c r="G194" s="81"/>
      <c r="H194" s="82"/>
      <c r="I194" s="132">
        <f t="shared" si="0"/>
        <v>0</v>
      </c>
      <c r="J194" s="132">
        <f t="shared" si="1"/>
        <v>0</v>
      </c>
      <c r="K194" s="81"/>
      <c r="L194" s="37"/>
      <c r="M194" s="133"/>
      <c r="N194" s="134"/>
      <c r="O194" s="132">
        <f t="shared" si="2"/>
        <v>0</v>
      </c>
    </row>
    <row r="195" spans="1:15" ht="12.75">
      <c r="A195" s="67"/>
      <c r="B195" s="19"/>
      <c r="C195" s="67"/>
      <c r="D195" s="67"/>
      <c r="E195" s="67"/>
      <c r="F195" s="42">
        <f t="shared" si="3"/>
        <v>0</v>
      </c>
      <c r="G195" s="81"/>
      <c r="H195" s="82"/>
      <c r="I195" s="132">
        <f t="shared" si="0"/>
        <v>0</v>
      </c>
      <c r="J195" s="132">
        <f t="shared" si="1"/>
        <v>0</v>
      </c>
      <c r="K195" s="81"/>
      <c r="L195" s="37"/>
      <c r="M195" s="133"/>
      <c r="N195" s="134"/>
      <c r="O195" s="132">
        <f t="shared" si="2"/>
        <v>0</v>
      </c>
    </row>
    <row r="196" spans="1:15" ht="12.75">
      <c r="A196" s="67"/>
      <c r="B196" s="19"/>
      <c r="C196" s="67"/>
      <c r="D196" s="67"/>
      <c r="E196" s="67"/>
      <c r="F196" s="42">
        <f t="shared" si="3"/>
        <v>0</v>
      </c>
      <c r="G196" s="81"/>
      <c r="H196" s="82"/>
      <c r="I196" s="132">
        <f t="shared" si="0"/>
        <v>0</v>
      </c>
      <c r="J196" s="132">
        <f t="shared" si="1"/>
        <v>0</v>
      </c>
      <c r="K196" s="81"/>
      <c r="L196" s="37"/>
      <c r="M196" s="133"/>
      <c r="N196" s="134"/>
      <c r="O196" s="132">
        <f t="shared" si="2"/>
        <v>0</v>
      </c>
    </row>
    <row r="197" spans="1:15" ht="12.75">
      <c r="A197" s="30"/>
      <c r="B197" s="17"/>
      <c r="C197" s="67"/>
      <c r="D197" s="17"/>
      <c r="E197" s="67"/>
      <c r="F197" s="42">
        <f t="shared" si="3"/>
        <v>0</v>
      </c>
      <c r="G197" s="37"/>
      <c r="H197" s="39"/>
      <c r="I197" s="132">
        <f t="shared" si="0"/>
        <v>0</v>
      </c>
      <c r="J197" s="132">
        <f t="shared" si="1"/>
        <v>0</v>
      </c>
      <c r="K197" s="37"/>
      <c r="L197" s="81"/>
      <c r="M197" s="158"/>
      <c r="N197" s="132"/>
      <c r="O197" s="132">
        <f t="shared" si="2"/>
        <v>0</v>
      </c>
    </row>
    <row r="198" spans="1:15" ht="12.75">
      <c r="A198" s="30"/>
      <c r="B198" s="17"/>
      <c r="C198" s="67"/>
      <c r="D198" s="17"/>
      <c r="E198" s="67"/>
      <c r="F198" s="42">
        <f t="shared" si="3"/>
        <v>0</v>
      </c>
      <c r="G198" s="37"/>
      <c r="H198" s="39"/>
      <c r="I198" s="132">
        <f t="shared" si="0"/>
        <v>0</v>
      </c>
      <c r="J198" s="132">
        <f t="shared" si="1"/>
        <v>0</v>
      </c>
      <c r="K198" s="37"/>
      <c r="L198" s="81"/>
      <c r="M198" s="158"/>
      <c r="N198" s="132"/>
      <c r="O198" s="132">
        <f t="shared" si="2"/>
        <v>0</v>
      </c>
    </row>
    <row r="199" spans="1:15" ht="12.75">
      <c r="A199" s="30"/>
      <c r="B199" s="17"/>
      <c r="C199" s="67"/>
      <c r="D199" s="17"/>
      <c r="E199" s="67"/>
      <c r="F199" s="42">
        <f t="shared" si="3"/>
        <v>0</v>
      </c>
      <c r="G199" s="37"/>
      <c r="H199" s="39"/>
      <c r="I199" s="132">
        <f t="shared" si="0"/>
        <v>0</v>
      </c>
      <c r="J199" s="132">
        <f t="shared" si="1"/>
        <v>0</v>
      </c>
      <c r="K199" s="37"/>
      <c r="L199" s="81"/>
      <c r="M199" s="158"/>
      <c r="N199" s="132"/>
      <c r="O199" s="132">
        <f t="shared" si="2"/>
        <v>0</v>
      </c>
    </row>
    <row r="200" spans="1:15" ht="12.75">
      <c r="A200" s="30"/>
      <c r="B200" s="17"/>
      <c r="C200" s="67"/>
      <c r="D200" s="17"/>
      <c r="E200" s="182"/>
      <c r="F200" s="42">
        <f t="shared" si="3"/>
        <v>0</v>
      </c>
      <c r="G200" s="37"/>
      <c r="H200" s="187"/>
      <c r="I200" s="132">
        <f t="shared" si="0"/>
        <v>0</v>
      </c>
      <c r="J200" s="132">
        <f t="shared" si="1"/>
        <v>0</v>
      </c>
      <c r="K200" s="184"/>
      <c r="L200" s="37"/>
      <c r="M200" s="158"/>
      <c r="N200" s="134"/>
      <c r="O200" s="132">
        <f t="shared" si="2"/>
        <v>0</v>
      </c>
    </row>
    <row r="201" spans="1:15" ht="12.75">
      <c r="A201" s="181"/>
      <c r="B201" s="19"/>
      <c r="C201" s="129"/>
      <c r="D201" s="67"/>
      <c r="E201" s="182"/>
      <c r="F201" s="42">
        <f t="shared" si="3"/>
        <v>0</v>
      </c>
      <c r="G201" s="37"/>
      <c r="H201" s="183"/>
      <c r="I201" s="132">
        <f t="shared" si="0"/>
        <v>0</v>
      </c>
      <c r="J201" s="132">
        <f t="shared" si="1"/>
        <v>0</v>
      </c>
      <c r="K201" s="184"/>
      <c r="L201" s="37"/>
      <c r="M201" s="133"/>
      <c r="N201" s="134"/>
      <c r="O201" s="132">
        <f t="shared" si="2"/>
        <v>0</v>
      </c>
    </row>
    <row r="202" spans="1:15" ht="12.75">
      <c r="A202" s="181"/>
      <c r="B202" s="19"/>
      <c r="C202" s="129"/>
      <c r="D202" s="67"/>
      <c r="E202" s="182"/>
      <c r="F202" s="42">
        <f t="shared" si="3"/>
        <v>0</v>
      </c>
      <c r="G202" s="37"/>
      <c r="H202" s="183"/>
      <c r="I202" s="132">
        <f t="shared" si="0"/>
        <v>0</v>
      </c>
      <c r="J202" s="132">
        <f t="shared" si="1"/>
        <v>0</v>
      </c>
      <c r="K202" s="184"/>
      <c r="L202" s="37"/>
      <c r="M202" s="133"/>
      <c r="N202" s="134"/>
      <c r="O202" s="132">
        <f t="shared" si="2"/>
        <v>0</v>
      </c>
    </row>
    <row r="203" spans="1:15" ht="12.75">
      <c r="A203" s="30"/>
      <c r="B203" s="17"/>
      <c r="C203" s="67"/>
      <c r="D203" s="17"/>
      <c r="E203" s="67"/>
      <c r="F203" s="42">
        <f t="shared" si="3"/>
        <v>0</v>
      </c>
      <c r="G203" s="37"/>
      <c r="H203" s="39"/>
      <c r="I203" s="132">
        <f t="shared" si="0"/>
        <v>0</v>
      </c>
      <c r="J203" s="132">
        <f t="shared" si="1"/>
        <v>0</v>
      </c>
      <c r="K203" s="37"/>
      <c r="L203" s="81"/>
      <c r="M203" s="158"/>
      <c r="N203" s="132"/>
      <c r="O203" s="132">
        <f t="shared" si="2"/>
        <v>0</v>
      </c>
    </row>
    <row r="204" spans="1:15" ht="12.75">
      <c r="A204" s="30"/>
      <c r="B204" s="17"/>
      <c r="C204" s="67"/>
      <c r="D204" s="17"/>
      <c r="E204" s="67"/>
      <c r="F204" s="42">
        <f t="shared" si="3"/>
        <v>0</v>
      </c>
      <c r="G204" s="37"/>
      <c r="H204" s="39"/>
      <c r="I204" s="132">
        <f t="shared" si="0"/>
        <v>0</v>
      </c>
      <c r="J204" s="132">
        <f t="shared" si="1"/>
        <v>0</v>
      </c>
      <c r="K204" s="37"/>
      <c r="L204" s="81"/>
      <c r="M204" s="158"/>
      <c r="N204" s="132"/>
      <c r="O204" s="132">
        <f t="shared" si="2"/>
        <v>0</v>
      </c>
    </row>
    <row r="205" spans="1:15" ht="12.75">
      <c r="A205" s="30"/>
      <c r="B205" s="17"/>
      <c r="C205" s="67"/>
      <c r="D205" s="17"/>
      <c r="E205" s="67"/>
      <c r="F205" s="42">
        <f t="shared" si="3"/>
        <v>0</v>
      </c>
      <c r="G205" s="37"/>
      <c r="H205" s="39"/>
      <c r="I205" s="132">
        <f t="shared" si="0"/>
        <v>0</v>
      </c>
      <c r="J205" s="132">
        <f t="shared" si="1"/>
        <v>0</v>
      </c>
      <c r="K205" s="37"/>
      <c r="L205" s="81"/>
      <c r="M205" s="158"/>
      <c r="N205" s="132"/>
      <c r="O205" s="132">
        <f t="shared" si="2"/>
        <v>0</v>
      </c>
    </row>
    <row r="206" spans="1:15" ht="12.75">
      <c r="A206" s="30"/>
      <c r="B206" s="19"/>
      <c r="C206" s="67"/>
      <c r="D206" s="67"/>
      <c r="E206" s="67"/>
      <c r="F206" s="42">
        <f t="shared" si="3"/>
        <v>0</v>
      </c>
      <c r="G206" s="81"/>
      <c r="H206" s="82"/>
      <c r="I206" s="132">
        <f t="shared" si="0"/>
        <v>0</v>
      </c>
      <c r="J206" s="132">
        <f t="shared" si="1"/>
        <v>0</v>
      </c>
      <c r="K206" s="37"/>
      <c r="L206" s="37"/>
      <c r="M206" s="133"/>
      <c r="N206" s="134"/>
      <c r="O206" s="132">
        <f t="shared" si="2"/>
        <v>0</v>
      </c>
    </row>
    <row r="207" spans="1:15" ht="12.75">
      <c r="A207" s="30"/>
      <c r="B207" s="19"/>
      <c r="C207" s="67"/>
      <c r="D207" s="67"/>
      <c r="E207" s="67"/>
      <c r="F207" s="42">
        <f t="shared" si="3"/>
        <v>0</v>
      </c>
      <c r="G207" s="81"/>
      <c r="H207" s="82"/>
      <c r="I207" s="132">
        <f t="shared" si="0"/>
        <v>0</v>
      </c>
      <c r="J207" s="132">
        <f t="shared" si="1"/>
        <v>0</v>
      </c>
      <c r="K207" s="37"/>
      <c r="L207" s="37"/>
      <c r="M207" s="133"/>
      <c r="N207" s="134"/>
      <c r="O207" s="132">
        <f t="shared" si="2"/>
        <v>0</v>
      </c>
    </row>
    <row r="208" spans="1:15" ht="12.75">
      <c r="A208" s="30"/>
      <c r="B208" s="17"/>
      <c r="C208" s="67"/>
      <c r="D208" s="17"/>
      <c r="E208" s="67"/>
      <c r="F208" s="42">
        <f t="shared" si="3"/>
        <v>0</v>
      </c>
      <c r="G208" s="37"/>
      <c r="H208" s="39"/>
      <c r="I208" s="132">
        <f t="shared" si="0"/>
        <v>0</v>
      </c>
      <c r="J208" s="132">
        <f t="shared" si="1"/>
        <v>0</v>
      </c>
      <c r="K208" s="37"/>
      <c r="L208" s="37"/>
      <c r="M208" s="133"/>
      <c r="N208" s="134"/>
      <c r="O208" s="132">
        <f t="shared" si="2"/>
        <v>0</v>
      </c>
    </row>
    <row r="209" spans="1:15" ht="12.75">
      <c r="A209" s="30"/>
      <c r="B209" s="17"/>
      <c r="C209" s="67"/>
      <c r="D209" s="17"/>
      <c r="E209" s="67"/>
      <c r="F209" s="42">
        <f t="shared" si="3"/>
        <v>0</v>
      </c>
      <c r="G209" s="37"/>
      <c r="H209" s="39"/>
      <c r="I209" s="132">
        <f t="shared" si="0"/>
        <v>0</v>
      </c>
      <c r="J209" s="132">
        <f t="shared" si="1"/>
        <v>0</v>
      </c>
      <c r="K209" s="37"/>
      <c r="L209" s="81"/>
      <c r="M209" s="158"/>
      <c r="N209" s="132"/>
      <c r="O209" s="132">
        <f t="shared" si="2"/>
        <v>0</v>
      </c>
    </row>
    <row r="210" spans="1:15" ht="12.75">
      <c r="A210" s="30"/>
      <c r="B210" s="17"/>
      <c r="C210" s="67"/>
      <c r="D210" s="17"/>
      <c r="E210" s="67"/>
      <c r="F210" s="42">
        <f t="shared" si="3"/>
        <v>0</v>
      </c>
      <c r="G210" s="37"/>
      <c r="H210" s="39"/>
      <c r="I210" s="132">
        <f t="shared" si="0"/>
        <v>0</v>
      </c>
      <c r="J210" s="132">
        <f t="shared" si="1"/>
        <v>0</v>
      </c>
      <c r="K210" s="37"/>
      <c r="L210" s="81"/>
      <c r="M210" s="158"/>
      <c r="N210" s="132"/>
      <c r="O210" s="132">
        <f t="shared" si="2"/>
        <v>0</v>
      </c>
    </row>
    <row r="211" spans="1:15" ht="12.75">
      <c r="A211" s="30"/>
      <c r="B211" s="17"/>
      <c r="C211" s="169"/>
      <c r="D211" s="17"/>
      <c r="E211" s="67"/>
      <c r="F211" s="42">
        <f t="shared" si="3"/>
        <v>0</v>
      </c>
      <c r="G211" s="37"/>
      <c r="H211" s="39"/>
      <c r="I211" s="132">
        <f t="shared" si="0"/>
        <v>0</v>
      </c>
      <c r="J211" s="132">
        <f t="shared" si="1"/>
        <v>0</v>
      </c>
      <c r="K211" s="37"/>
      <c r="L211" s="81"/>
      <c r="M211" s="158"/>
      <c r="N211" s="132"/>
      <c r="O211" s="132">
        <f t="shared" si="2"/>
        <v>0</v>
      </c>
    </row>
    <row r="212" spans="1:15" ht="12.75">
      <c r="A212" s="30"/>
      <c r="B212" s="19"/>
      <c r="C212" s="67"/>
      <c r="D212" s="67"/>
      <c r="E212" s="67"/>
      <c r="F212" s="42">
        <f t="shared" si="3"/>
        <v>0</v>
      </c>
      <c r="G212" s="81"/>
      <c r="H212" s="82"/>
      <c r="I212" s="132">
        <f t="shared" si="0"/>
        <v>0</v>
      </c>
      <c r="J212" s="132">
        <f t="shared" si="1"/>
        <v>0</v>
      </c>
      <c r="K212" s="37"/>
      <c r="L212" s="37"/>
      <c r="M212" s="133"/>
      <c r="N212" s="134"/>
      <c r="O212" s="132">
        <f t="shared" si="2"/>
        <v>0</v>
      </c>
    </row>
    <row r="213" spans="1:15" ht="12.75">
      <c r="A213" s="30"/>
      <c r="B213" s="19"/>
      <c r="C213" s="67"/>
      <c r="D213" s="67"/>
      <c r="E213" s="67"/>
      <c r="F213" s="42">
        <f t="shared" si="3"/>
        <v>0</v>
      </c>
      <c r="G213" s="81"/>
      <c r="H213" s="82"/>
      <c r="I213" s="132">
        <f t="shared" si="0"/>
        <v>0</v>
      </c>
      <c r="J213" s="132">
        <f t="shared" si="1"/>
        <v>0</v>
      </c>
      <c r="K213" s="37"/>
      <c r="L213" s="37"/>
      <c r="M213" s="133"/>
      <c r="N213" s="134"/>
      <c r="O213" s="132">
        <f t="shared" si="2"/>
        <v>0</v>
      </c>
    </row>
    <row r="214" spans="1:15" ht="12.75">
      <c r="A214" s="30"/>
      <c r="B214" s="19"/>
      <c r="C214" s="67"/>
      <c r="D214" s="67"/>
      <c r="E214" s="67"/>
      <c r="F214" s="42">
        <f t="shared" si="3"/>
        <v>0</v>
      </c>
      <c r="G214" s="81"/>
      <c r="H214" s="82"/>
      <c r="I214" s="132">
        <f t="shared" si="0"/>
        <v>0</v>
      </c>
      <c r="J214" s="132">
        <f t="shared" si="1"/>
        <v>0</v>
      </c>
      <c r="K214" s="37"/>
      <c r="L214" s="37"/>
      <c r="M214" s="133"/>
      <c r="N214" s="134"/>
      <c r="O214" s="132">
        <f t="shared" si="2"/>
        <v>0</v>
      </c>
    </row>
    <row r="215" spans="1:15" ht="12.75">
      <c r="A215" s="30"/>
      <c r="B215" s="67"/>
      <c r="C215" s="67"/>
      <c r="D215" s="17"/>
      <c r="E215" s="67"/>
      <c r="F215" s="42">
        <f t="shared" si="3"/>
        <v>0</v>
      </c>
      <c r="G215" s="37"/>
      <c r="H215" s="39"/>
      <c r="I215" s="132">
        <f t="shared" si="0"/>
        <v>0</v>
      </c>
      <c r="J215" s="132">
        <f t="shared" si="1"/>
        <v>0</v>
      </c>
      <c r="K215" s="37"/>
      <c r="L215" s="81"/>
      <c r="M215" s="158"/>
      <c r="N215" s="132"/>
      <c r="O215" s="132">
        <f t="shared" si="2"/>
        <v>0</v>
      </c>
    </row>
    <row r="216" spans="1:15" ht="12.75">
      <c r="A216" s="30"/>
      <c r="B216" s="67"/>
      <c r="C216" s="67"/>
      <c r="D216" s="17"/>
      <c r="E216" s="67"/>
      <c r="F216" s="42">
        <f t="shared" si="3"/>
        <v>0</v>
      </c>
      <c r="G216" s="37"/>
      <c r="H216" s="39"/>
      <c r="I216" s="132">
        <f t="shared" si="0"/>
        <v>0</v>
      </c>
      <c r="J216" s="132">
        <f t="shared" si="1"/>
        <v>0</v>
      </c>
      <c r="K216" s="37"/>
      <c r="L216" s="81"/>
      <c r="M216" s="158"/>
      <c r="N216" s="132"/>
      <c r="O216" s="132">
        <f t="shared" si="2"/>
        <v>0</v>
      </c>
    </row>
    <row r="217" spans="1:15" ht="12.75">
      <c r="A217" s="30"/>
      <c r="B217" s="19"/>
      <c r="C217" s="67"/>
      <c r="D217" s="17"/>
      <c r="E217" s="67"/>
      <c r="F217" s="42">
        <f t="shared" si="3"/>
        <v>0</v>
      </c>
      <c r="G217" s="37"/>
      <c r="H217" s="39"/>
      <c r="I217" s="132">
        <f t="shared" si="0"/>
        <v>0</v>
      </c>
      <c r="J217" s="132">
        <f t="shared" si="1"/>
        <v>0</v>
      </c>
      <c r="K217" s="37"/>
      <c r="L217" s="81"/>
      <c r="M217" s="158"/>
      <c r="N217" s="132"/>
      <c r="O217" s="132">
        <f t="shared" si="2"/>
        <v>0</v>
      </c>
    </row>
    <row r="218" spans="1:15" ht="12.75">
      <c r="A218" s="30"/>
      <c r="B218" s="19"/>
      <c r="C218" s="67"/>
      <c r="D218" s="67"/>
      <c r="E218" s="67"/>
      <c r="F218" s="42">
        <f t="shared" si="3"/>
        <v>0</v>
      </c>
      <c r="G218" s="81"/>
      <c r="H218" s="82"/>
      <c r="I218" s="132">
        <f t="shared" si="0"/>
        <v>0</v>
      </c>
      <c r="J218" s="132">
        <f t="shared" si="1"/>
        <v>0</v>
      </c>
      <c r="K218" s="37"/>
      <c r="L218" s="37"/>
      <c r="M218" s="133"/>
      <c r="N218" s="134"/>
      <c r="O218" s="132">
        <f t="shared" si="2"/>
        <v>0</v>
      </c>
    </row>
    <row r="219" spans="1:15" ht="12.75">
      <c r="A219" s="30"/>
      <c r="B219" s="19"/>
      <c r="C219" s="67"/>
      <c r="D219" s="67"/>
      <c r="E219" s="67"/>
      <c r="F219" s="42">
        <f t="shared" si="3"/>
        <v>0</v>
      </c>
      <c r="G219" s="81"/>
      <c r="H219" s="82"/>
      <c r="I219" s="132">
        <f t="shared" si="0"/>
        <v>0</v>
      </c>
      <c r="J219" s="132">
        <f t="shared" si="1"/>
        <v>0</v>
      </c>
      <c r="K219" s="37"/>
      <c r="L219" s="37"/>
      <c r="M219" s="133"/>
      <c r="N219" s="134"/>
      <c r="O219" s="132">
        <f t="shared" si="2"/>
        <v>0</v>
      </c>
    </row>
    <row r="220" spans="1:15" ht="12.75">
      <c r="A220" s="67"/>
      <c r="B220" s="19"/>
      <c r="C220" s="67"/>
      <c r="D220" s="67"/>
      <c r="E220" s="67"/>
      <c r="F220" s="42">
        <f t="shared" si="3"/>
        <v>0</v>
      </c>
      <c r="G220" s="81"/>
      <c r="H220" s="82"/>
      <c r="I220" s="132">
        <f t="shared" si="0"/>
        <v>0</v>
      </c>
      <c r="J220" s="132">
        <f t="shared" si="1"/>
        <v>0</v>
      </c>
      <c r="K220" s="81"/>
      <c r="L220" s="81"/>
      <c r="M220" s="158"/>
      <c r="N220" s="132"/>
      <c r="O220" s="132">
        <f t="shared" si="2"/>
        <v>0</v>
      </c>
    </row>
    <row r="221" spans="1:15" ht="12.75">
      <c r="A221" s="67"/>
      <c r="B221" s="19"/>
      <c r="C221" s="67"/>
      <c r="D221" s="67"/>
      <c r="E221" s="67"/>
      <c r="F221" s="42">
        <f t="shared" si="3"/>
        <v>0</v>
      </c>
      <c r="G221" s="81"/>
      <c r="H221" s="82"/>
      <c r="I221" s="132">
        <f t="shared" si="0"/>
        <v>0</v>
      </c>
      <c r="J221" s="132">
        <f t="shared" si="1"/>
        <v>0</v>
      </c>
      <c r="K221" s="81"/>
      <c r="L221" s="81"/>
      <c r="M221" s="158"/>
      <c r="N221" s="132"/>
      <c r="O221" s="132">
        <f t="shared" si="2"/>
        <v>0</v>
      </c>
    </row>
    <row r="222" spans="1:15" ht="12.75">
      <c r="A222" s="67"/>
      <c r="B222" s="19"/>
      <c r="C222" s="67"/>
      <c r="D222" s="67"/>
      <c r="E222" s="67"/>
      <c r="F222" s="42">
        <f t="shared" si="3"/>
        <v>0</v>
      </c>
      <c r="G222" s="81"/>
      <c r="H222" s="82"/>
      <c r="I222" s="132">
        <f t="shared" si="0"/>
        <v>0</v>
      </c>
      <c r="J222" s="132">
        <f t="shared" si="1"/>
        <v>0</v>
      </c>
      <c r="K222" s="81"/>
      <c r="L222" s="81"/>
      <c r="M222" s="158"/>
      <c r="N222" s="132"/>
      <c r="O222" s="132">
        <f t="shared" si="2"/>
        <v>0</v>
      </c>
    </row>
    <row r="223" spans="1:15" ht="12.75">
      <c r="A223" s="67"/>
      <c r="B223" s="19"/>
      <c r="C223" s="67"/>
      <c r="D223" s="67"/>
      <c r="E223" s="67"/>
      <c r="F223" s="42">
        <f t="shared" si="3"/>
        <v>0</v>
      </c>
      <c r="G223" s="81"/>
      <c r="H223" s="82"/>
      <c r="I223" s="132">
        <f t="shared" si="0"/>
        <v>0</v>
      </c>
      <c r="J223" s="132">
        <f t="shared" si="1"/>
        <v>0</v>
      </c>
      <c r="K223" s="81"/>
      <c r="L223" s="81"/>
      <c r="M223" s="158"/>
      <c r="N223" s="132"/>
      <c r="O223" s="132">
        <f t="shared" si="2"/>
        <v>0</v>
      </c>
    </row>
    <row r="224" spans="1:15" ht="12.75">
      <c r="A224" s="67"/>
      <c r="B224" s="19"/>
      <c r="C224" s="169"/>
      <c r="D224" s="67"/>
      <c r="E224" s="67"/>
      <c r="F224" s="42">
        <f t="shared" si="3"/>
        <v>0</v>
      </c>
      <c r="G224" s="81"/>
      <c r="H224" s="82"/>
      <c r="I224" s="132">
        <f t="shared" si="0"/>
        <v>0</v>
      </c>
      <c r="J224" s="132">
        <f t="shared" si="1"/>
        <v>0</v>
      </c>
      <c r="K224" s="81"/>
      <c r="L224" s="81"/>
      <c r="M224" s="158"/>
      <c r="N224" s="132"/>
      <c r="O224" s="132">
        <f t="shared" si="2"/>
        <v>0</v>
      </c>
    </row>
    <row r="225" spans="1:15" ht="12.75">
      <c r="A225" s="67"/>
      <c r="B225" s="19"/>
      <c r="C225" s="67"/>
      <c r="D225" s="67"/>
      <c r="E225" s="67"/>
      <c r="F225" s="42">
        <f t="shared" si="3"/>
        <v>0</v>
      </c>
      <c r="G225" s="81"/>
      <c r="H225" s="82"/>
      <c r="I225" s="132">
        <f t="shared" si="0"/>
        <v>0</v>
      </c>
      <c r="J225" s="132">
        <f t="shared" si="1"/>
        <v>0</v>
      </c>
      <c r="K225" s="81"/>
      <c r="L225" s="81"/>
      <c r="M225" s="158"/>
      <c r="N225" s="132"/>
      <c r="O225" s="132">
        <f t="shared" si="2"/>
        <v>0</v>
      </c>
    </row>
    <row r="226" spans="1:15" ht="12.75">
      <c r="A226" s="67"/>
      <c r="B226" s="19"/>
      <c r="C226" s="67"/>
      <c r="D226" s="67"/>
      <c r="E226" s="67"/>
      <c r="F226" s="42">
        <f t="shared" si="3"/>
        <v>0</v>
      </c>
      <c r="G226" s="81"/>
      <c r="H226" s="82"/>
      <c r="I226" s="132">
        <f t="shared" si="0"/>
        <v>0</v>
      </c>
      <c r="J226" s="132">
        <f t="shared" si="1"/>
        <v>0</v>
      </c>
      <c r="K226" s="81"/>
      <c r="L226" s="81"/>
      <c r="M226" s="158"/>
      <c r="N226" s="132"/>
      <c r="O226" s="132">
        <f t="shared" si="2"/>
        <v>0</v>
      </c>
    </row>
    <row r="227" spans="1:15" ht="12.75">
      <c r="A227" s="67"/>
      <c r="B227" s="19"/>
      <c r="C227" s="67"/>
      <c r="D227" s="67"/>
      <c r="E227" s="67"/>
      <c r="F227" s="42">
        <f t="shared" si="3"/>
        <v>0</v>
      </c>
      <c r="G227" s="81"/>
      <c r="H227" s="82"/>
      <c r="I227" s="132">
        <f t="shared" si="0"/>
        <v>0</v>
      </c>
      <c r="J227" s="132">
        <f t="shared" si="1"/>
        <v>0</v>
      </c>
      <c r="K227" s="81"/>
      <c r="L227" s="81"/>
      <c r="M227" s="158"/>
      <c r="N227" s="132"/>
      <c r="O227" s="132">
        <f t="shared" si="2"/>
        <v>0</v>
      </c>
    </row>
    <row r="228" spans="1:15" ht="12.75">
      <c r="A228" s="67"/>
      <c r="B228" s="19"/>
      <c r="C228" s="67"/>
      <c r="D228" s="67"/>
      <c r="E228" s="67"/>
      <c r="F228" s="42">
        <f t="shared" si="3"/>
        <v>0</v>
      </c>
      <c r="G228" s="81"/>
      <c r="H228" s="82"/>
      <c r="I228" s="132">
        <f t="shared" si="0"/>
        <v>0</v>
      </c>
      <c r="J228" s="132">
        <f t="shared" si="1"/>
        <v>0</v>
      </c>
      <c r="K228" s="81"/>
      <c r="L228" s="81"/>
      <c r="M228" s="158"/>
      <c r="N228" s="132"/>
      <c r="O228" s="132">
        <f t="shared" si="2"/>
        <v>0</v>
      </c>
    </row>
    <row r="229" spans="1:15" ht="12.75">
      <c r="A229" s="67"/>
      <c r="B229" s="19"/>
      <c r="C229" s="67"/>
      <c r="D229" s="67"/>
      <c r="E229" s="67"/>
      <c r="F229" s="42">
        <f t="shared" si="3"/>
        <v>0</v>
      </c>
      <c r="G229" s="81"/>
      <c r="H229" s="82"/>
      <c r="I229" s="132">
        <f t="shared" si="0"/>
        <v>0</v>
      </c>
      <c r="J229" s="132">
        <f t="shared" si="1"/>
        <v>0</v>
      </c>
      <c r="K229" s="81"/>
      <c r="L229" s="81"/>
      <c r="M229" s="158"/>
      <c r="N229" s="132"/>
      <c r="O229" s="132">
        <f t="shared" si="2"/>
        <v>0</v>
      </c>
    </row>
    <row r="230" spans="1:15" ht="12.75">
      <c r="A230" s="67"/>
      <c r="B230" s="19"/>
      <c r="C230" s="67"/>
      <c r="D230" s="67"/>
      <c r="E230" s="67"/>
      <c r="F230" s="42">
        <f t="shared" si="3"/>
        <v>0</v>
      </c>
      <c r="G230" s="81"/>
      <c r="H230" s="82"/>
      <c r="I230" s="132">
        <f t="shared" si="0"/>
        <v>0</v>
      </c>
      <c r="J230" s="132">
        <f t="shared" si="1"/>
        <v>0</v>
      </c>
      <c r="K230" s="81"/>
      <c r="L230" s="81"/>
      <c r="M230" s="158"/>
      <c r="N230" s="132"/>
      <c r="O230" s="132">
        <f t="shared" si="2"/>
        <v>0</v>
      </c>
    </row>
    <row r="231" spans="1:15" ht="12.75">
      <c r="A231" s="67"/>
      <c r="B231" s="19"/>
      <c r="C231" s="67"/>
      <c r="D231" s="67"/>
      <c r="E231" s="67"/>
      <c r="F231" s="42">
        <f t="shared" si="3"/>
        <v>0</v>
      </c>
      <c r="G231" s="81"/>
      <c r="H231" s="82"/>
      <c r="I231" s="132">
        <f t="shared" si="0"/>
        <v>0</v>
      </c>
      <c r="J231" s="132">
        <f t="shared" si="1"/>
        <v>0</v>
      </c>
      <c r="K231" s="81"/>
      <c r="L231" s="81"/>
      <c r="M231" s="158"/>
      <c r="N231" s="132"/>
      <c r="O231" s="132">
        <f t="shared" si="2"/>
        <v>0</v>
      </c>
    </row>
    <row r="232" spans="1:15" ht="12.75">
      <c r="A232" s="67"/>
      <c r="B232" s="19"/>
      <c r="C232" s="67"/>
      <c r="D232" s="67"/>
      <c r="E232" s="67"/>
      <c r="F232" s="42">
        <f t="shared" si="3"/>
        <v>0</v>
      </c>
      <c r="G232" s="81"/>
      <c r="H232" s="82"/>
      <c r="I232" s="132">
        <f t="shared" si="0"/>
        <v>0</v>
      </c>
      <c r="J232" s="132">
        <f t="shared" si="1"/>
        <v>0</v>
      </c>
      <c r="K232" s="81"/>
      <c r="L232" s="81"/>
      <c r="M232" s="158"/>
      <c r="N232" s="132"/>
      <c r="O232" s="132">
        <f t="shared" si="2"/>
        <v>0</v>
      </c>
    </row>
    <row r="233" spans="1:15" ht="12.75">
      <c r="A233" s="67"/>
      <c r="B233" s="19"/>
      <c r="C233" s="67"/>
      <c r="D233" s="67"/>
      <c r="E233" s="67"/>
      <c r="F233" s="42">
        <f t="shared" si="3"/>
        <v>0</v>
      </c>
      <c r="G233" s="81"/>
      <c r="H233" s="82"/>
      <c r="I233" s="132">
        <f t="shared" si="0"/>
        <v>0</v>
      </c>
      <c r="J233" s="132">
        <f t="shared" si="1"/>
        <v>0</v>
      </c>
      <c r="K233" s="81"/>
      <c r="L233" s="81"/>
      <c r="M233" s="158"/>
      <c r="N233" s="132"/>
      <c r="O233" s="132">
        <f t="shared" si="2"/>
        <v>0</v>
      </c>
    </row>
    <row r="234" spans="1:15" ht="12.75">
      <c r="A234" s="67"/>
      <c r="B234" s="19"/>
      <c r="C234" s="67"/>
      <c r="D234" s="67"/>
      <c r="E234" s="67"/>
      <c r="F234" s="42">
        <f t="shared" si="3"/>
        <v>0</v>
      </c>
      <c r="G234" s="81"/>
      <c r="H234" s="82"/>
      <c r="I234" s="132">
        <f t="shared" si="0"/>
        <v>0</v>
      </c>
      <c r="J234" s="132">
        <f t="shared" si="1"/>
        <v>0</v>
      </c>
      <c r="K234" s="81"/>
      <c r="L234" s="81"/>
      <c r="M234" s="158"/>
      <c r="N234" s="132"/>
      <c r="O234" s="132">
        <f t="shared" si="2"/>
        <v>0</v>
      </c>
    </row>
    <row r="235" spans="1:15" ht="12.75">
      <c r="A235" s="67"/>
      <c r="B235" s="19"/>
      <c r="C235" s="67"/>
      <c r="D235" s="67"/>
      <c r="E235" s="67"/>
      <c r="F235" s="42">
        <f t="shared" si="3"/>
        <v>0</v>
      </c>
      <c r="G235" s="81"/>
      <c r="H235" s="82"/>
      <c r="I235" s="132">
        <f t="shared" si="0"/>
        <v>0</v>
      </c>
      <c r="J235" s="132">
        <f t="shared" si="1"/>
        <v>0</v>
      </c>
      <c r="K235" s="81"/>
      <c r="L235" s="81"/>
      <c r="M235" s="158"/>
      <c r="N235" s="132"/>
      <c r="O235" s="132">
        <f t="shared" si="2"/>
        <v>0</v>
      </c>
    </row>
    <row r="236" spans="1:15" ht="12.75">
      <c r="A236" s="67"/>
      <c r="B236" s="19"/>
      <c r="C236" s="67"/>
      <c r="D236" s="67"/>
      <c r="E236" s="67"/>
      <c r="F236" s="42">
        <f t="shared" si="3"/>
        <v>0</v>
      </c>
      <c r="G236" s="81"/>
      <c r="H236" s="82"/>
      <c r="I236" s="132">
        <f t="shared" si="0"/>
        <v>0</v>
      </c>
      <c r="J236" s="132">
        <f t="shared" si="1"/>
        <v>0</v>
      </c>
      <c r="K236" s="81"/>
      <c r="L236" s="81"/>
      <c r="M236" s="158"/>
      <c r="N236" s="132"/>
      <c r="O236" s="132">
        <f t="shared" si="2"/>
        <v>0</v>
      </c>
    </row>
    <row r="237" spans="1:15" ht="12.75">
      <c r="A237" s="67"/>
      <c r="B237" s="19"/>
      <c r="C237" s="169"/>
      <c r="D237" s="67"/>
      <c r="E237" s="67"/>
      <c r="F237" s="42">
        <f t="shared" si="3"/>
        <v>0</v>
      </c>
      <c r="G237" s="81"/>
      <c r="H237" s="82"/>
      <c r="I237" s="132">
        <f t="shared" si="0"/>
        <v>0</v>
      </c>
      <c r="J237" s="132">
        <f t="shared" si="1"/>
        <v>0</v>
      </c>
      <c r="K237" s="81"/>
      <c r="L237" s="81"/>
      <c r="M237" s="158"/>
      <c r="N237" s="132"/>
      <c r="O237" s="132">
        <f t="shared" si="2"/>
        <v>0</v>
      </c>
    </row>
    <row r="238" spans="1:15" ht="12.75">
      <c r="A238" s="67"/>
      <c r="B238" s="19"/>
      <c r="C238" s="67"/>
      <c r="D238" s="67"/>
      <c r="E238" s="67"/>
      <c r="F238" s="42">
        <f t="shared" si="3"/>
        <v>0</v>
      </c>
      <c r="G238" s="81"/>
      <c r="H238" s="82"/>
      <c r="I238" s="132">
        <f t="shared" si="0"/>
        <v>0</v>
      </c>
      <c r="J238" s="132">
        <f t="shared" si="1"/>
        <v>0</v>
      </c>
      <c r="K238" s="81"/>
      <c r="L238" s="81"/>
      <c r="M238" s="158"/>
      <c r="N238" s="132"/>
      <c r="O238" s="132">
        <f t="shared" si="2"/>
        <v>0</v>
      </c>
    </row>
    <row r="239" spans="1:15" ht="12.75">
      <c r="A239" s="67"/>
      <c r="B239" s="19"/>
      <c r="C239" s="67"/>
      <c r="D239" s="67"/>
      <c r="E239" s="67"/>
      <c r="F239" s="42">
        <f t="shared" si="3"/>
        <v>0</v>
      </c>
      <c r="G239" s="81"/>
      <c r="H239" s="82"/>
      <c r="I239" s="132">
        <f t="shared" si="0"/>
        <v>0</v>
      </c>
      <c r="J239" s="132">
        <f t="shared" si="1"/>
        <v>0</v>
      </c>
      <c r="K239" s="81"/>
      <c r="L239" s="81"/>
      <c r="M239" s="158"/>
      <c r="N239" s="132"/>
      <c r="O239" s="132">
        <f t="shared" si="2"/>
        <v>0</v>
      </c>
    </row>
    <row r="240" spans="1:15" ht="12.75">
      <c r="A240" s="67"/>
      <c r="B240" s="19"/>
      <c r="C240" s="67"/>
      <c r="D240" s="67"/>
      <c r="E240" s="67"/>
      <c r="F240" s="42">
        <f t="shared" si="3"/>
        <v>0</v>
      </c>
      <c r="G240" s="81"/>
      <c r="H240" s="82"/>
      <c r="I240" s="132">
        <f t="shared" si="0"/>
        <v>0</v>
      </c>
      <c r="J240" s="132">
        <f t="shared" si="1"/>
        <v>0</v>
      </c>
      <c r="K240" s="81"/>
      <c r="L240" s="81"/>
      <c r="M240" s="158"/>
      <c r="N240" s="132"/>
      <c r="O240" s="132">
        <f t="shared" si="2"/>
        <v>0</v>
      </c>
    </row>
    <row r="241" spans="1:15" ht="12.75">
      <c r="A241" s="67"/>
      <c r="B241" s="19"/>
      <c r="C241" s="67"/>
      <c r="D241" s="67"/>
      <c r="E241" s="67"/>
      <c r="F241" s="42">
        <f t="shared" si="3"/>
        <v>0</v>
      </c>
      <c r="G241" s="81"/>
      <c r="H241" s="82"/>
      <c r="I241" s="132">
        <f t="shared" si="0"/>
        <v>0</v>
      </c>
      <c r="J241" s="132">
        <f t="shared" si="1"/>
        <v>0</v>
      </c>
      <c r="K241" s="81"/>
      <c r="L241" s="81"/>
      <c r="M241" s="158"/>
      <c r="N241" s="132"/>
      <c r="O241" s="132">
        <f t="shared" si="2"/>
        <v>0</v>
      </c>
    </row>
    <row r="242" spans="1:15" ht="12.75">
      <c r="A242" s="67"/>
      <c r="B242" s="19"/>
      <c r="C242" s="67"/>
      <c r="D242" s="67"/>
      <c r="E242" s="67"/>
      <c r="F242" s="42">
        <f t="shared" si="3"/>
        <v>0</v>
      </c>
      <c r="G242" s="81"/>
      <c r="H242" s="82"/>
      <c r="I242" s="132">
        <f t="shared" si="0"/>
        <v>0</v>
      </c>
      <c r="J242" s="132">
        <f t="shared" si="1"/>
        <v>0</v>
      </c>
      <c r="K242" s="81"/>
      <c r="L242" s="81"/>
      <c r="M242" s="158"/>
      <c r="N242" s="132"/>
      <c r="O242" s="132">
        <f t="shared" si="2"/>
        <v>0</v>
      </c>
    </row>
    <row r="243" spans="1:15" ht="12.75">
      <c r="A243" s="67"/>
      <c r="B243" s="19"/>
      <c r="C243" s="67"/>
      <c r="D243" s="67"/>
      <c r="E243" s="67"/>
      <c r="F243" s="42">
        <f t="shared" si="3"/>
        <v>0</v>
      </c>
      <c r="G243" s="81"/>
      <c r="H243" s="82"/>
      <c r="I243" s="132">
        <f t="shared" si="0"/>
        <v>0</v>
      </c>
      <c r="J243" s="132">
        <f t="shared" si="1"/>
        <v>0</v>
      </c>
      <c r="K243" s="81"/>
      <c r="L243" s="81"/>
      <c r="M243" s="158"/>
      <c r="N243" s="132"/>
      <c r="O243" s="132">
        <f t="shared" si="2"/>
        <v>0</v>
      </c>
    </row>
    <row r="244" spans="1:15" ht="12.75">
      <c r="A244" s="67"/>
      <c r="B244" s="19"/>
      <c r="C244" s="67"/>
      <c r="D244" s="67"/>
      <c r="E244" s="67"/>
      <c r="F244" s="42">
        <f t="shared" si="3"/>
        <v>0</v>
      </c>
      <c r="G244" s="81"/>
      <c r="H244" s="82"/>
      <c r="I244" s="132">
        <f t="shared" si="0"/>
        <v>0</v>
      </c>
      <c r="J244" s="132">
        <f t="shared" si="1"/>
        <v>0</v>
      </c>
      <c r="K244" s="81"/>
      <c r="L244" s="81"/>
      <c r="M244" s="158"/>
      <c r="N244" s="132"/>
      <c r="O244" s="132">
        <f t="shared" si="2"/>
        <v>0</v>
      </c>
    </row>
    <row r="245" spans="1:15" ht="12.75">
      <c r="A245" s="67"/>
      <c r="B245" s="19"/>
      <c r="C245" s="67"/>
      <c r="D245" s="67"/>
      <c r="E245" s="67"/>
      <c r="F245" s="42">
        <f t="shared" si="3"/>
        <v>0</v>
      </c>
      <c r="G245" s="81"/>
      <c r="H245" s="82"/>
      <c r="I245" s="132">
        <f t="shared" si="0"/>
        <v>0</v>
      </c>
      <c r="J245" s="132">
        <f t="shared" si="1"/>
        <v>0</v>
      </c>
      <c r="K245" s="81"/>
      <c r="L245" s="81"/>
      <c r="M245" s="158"/>
      <c r="N245" s="132"/>
      <c r="O245" s="132">
        <f t="shared" si="2"/>
        <v>0</v>
      </c>
    </row>
    <row r="246" spans="1:15" ht="12.75">
      <c r="A246" s="67"/>
      <c r="B246" s="19"/>
      <c r="C246" s="67"/>
      <c r="D246" s="67"/>
      <c r="E246" s="67"/>
      <c r="F246" s="42">
        <f t="shared" si="3"/>
        <v>0</v>
      </c>
      <c r="G246" s="81"/>
      <c r="H246" s="82"/>
      <c r="I246" s="132">
        <f t="shared" si="0"/>
        <v>0</v>
      </c>
      <c r="J246" s="132">
        <f t="shared" si="1"/>
        <v>0</v>
      </c>
      <c r="K246" s="81"/>
      <c r="L246" s="81"/>
      <c r="M246" s="158"/>
      <c r="N246" s="132"/>
      <c r="O246" s="132">
        <f t="shared" si="2"/>
        <v>0</v>
      </c>
    </row>
    <row r="247" spans="1:15" ht="12.75">
      <c r="A247" s="67"/>
      <c r="B247" s="19"/>
      <c r="C247" s="67"/>
      <c r="D247" s="67"/>
      <c r="E247" s="67"/>
      <c r="F247" s="42">
        <f t="shared" si="3"/>
        <v>0</v>
      </c>
      <c r="G247" s="81"/>
      <c r="H247" s="82"/>
      <c r="I247" s="132">
        <f t="shared" si="0"/>
        <v>0</v>
      </c>
      <c r="J247" s="132">
        <f t="shared" si="1"/>
        <v>0</v>
      </c>
      <c r="K247" s="81"/>
      <c r="L247" s="81"/>
      <c r="M247" s="158"/>
      <c r="N247" s="132"/>
      <c r="O247" s="132">
        <f t="shared" si="2"/>
        <v>0</v>
      </c>
    </row>
    <row r="248" spans="1:15" ht="12.75">
      <c r="A248" s="67"/>
      <c r="B248" s="19"/>
      <c r="C248" s="67"/>
      <c r="D248" s="67"/>
      <c r="E248" s="67"/>
      <c r="F248" s="42">
        <f t="shared" si="3"/>
        <v>0</v>
      </c>
      <c r="G248" s="81"/>
      <c r="H248" s="82"/>
      <c r="I248" s="132">
        <f t="shared" si="0"/>
        <v>0</v>
      </c>
      <c r="J248" s="132">
        <f t="shared" si="1"/>
        <v>0</v>
      </c>
      <c r="K248" s="81"/>
      <c r="L248" s="81"/>
      <c r="M248" s="158"/>
      <c r="N248" s="132"/>
      <c r="O248" s="132">
        <f t="shared" si="2"/>
        <v>0</v>
      </c>
    </row>
    <row r="249" spans="1:15" ht="12.75">
      <c r="A249" s="67"/>
      <c r="B249" s="19"/>
      <c r="C249" s="67"/>
      <c r="D249" s="67"/>
      <c r="E249" s="67"/>
      <c r="F249" s="42">
        <f t="shared" si="3"/>
        <v>0</v>
      </c>
      <c r="G249" s="81"/>
      <c r="H249" s="82"/>
      <c r="I249" s="132">
        <f t="shared" si="0"/>
        <v>0</v>
      </c>
      <c r="J249" s="132">
        <f t="shared" si="1"/>
        <v>0</v>
      </c>
      <c r="K249" s="81"/>
      <c r="L249" s="81"/>
      <c r="M249" s="158"/>
      <c r="N249" s="132"/>
      <c r="O249" s="132">
        <f t="shared" si="2"/>
        <v>0</v>
      </c>
    </row>
    <row r="250" spans="1:15" ht="12.75">
      <c r="A250" s="200"/>
      <c r="C250" s="200"/>
      <c r="D250" s="200"/>
      <c r="E250" s="200"/>
      <c r="H250" s="221"/>
    </row>
    <row r="251" spans="1:15" ht="12.75">
      <c r="A251" s="200"/>
      <c r="C251" s="200"/>
      <c r="D251" s="200"/>
      <c r="E251" s="200"/>
      <c r="H251" s="221"/>
    </row>
    <row r="252" spans="1:15" ht="12.75">
      <c r="A252" s="200"/>
      <c r="C252" s="200"/>
      <c r="D252" s="200"/>
      <c r="E252" s="200"/>
      <c r="H252" s="221"/>
    </row>
    <row r="253" spans="1:15" ht="12.75">
      <c r="A253" s="200"/>
      <c r="C253" s="200"/>
      <c r="D253" s="200"/>
      <c r="E253" s="200"/>
      <c r="H253" s="221"/>
    </row>
    <row r="254" spans="1:15" ht="12.75">
      <c r="A254" s="200"/>
      <c r="C254" s="200"/>
      <c r="D254" s="200"/>
      <c r="E254" s="200"/>
      <c r="H254" s="221"/>
    </row>
    <row r="255" spans="1:15" ht="12.75">
      <c r="A255" s="200"/>
      <c r="C255" s="200"/>
      <c r="D255" s="200"/>
      <c r="E255" s="200"/>
      <c r="H255" s="221"/>
    </row>
    <row r="256" spans="1:15" ht="12.75">
      <c r="A256" s="200"/>
      <c r="C256" s="200"/>
      <c r="D256" s="200"/>
      <c r="E256" s="200"/>
      <c r="H256" s="221"/>
    </row>
    <row r="257" spans="1:8" ht="12.75">
      <c r="A257" s="200"/>
      <c r="C257" s="200"/>
      <c r="D257" s="200"/>
      <c r="E257" s="200"/>
      <c r="H257" s="221"/>
    </row>
    <row r="258" spans="1:8" ht="12.75">
      <c r="A258" s="200"/>
      <c r="C258" s="200"/>
      <c r="D258" s="200"/>
      <c r="E258" s="200"/>
      <c r="H258" s="221"/>
    </row>
    <row r="259" spans="1:8" ht="12.75">
      <c r="A259" s="200"/>
      <c r="C259" s="200"/>
      <c r="D259" s="200"/>
      <c r="E259" s="200"/>
      <c r="H259" s="221"/>
    </row>
    <row r="260" spans="1:8" ht="12.75">
      <c r="A260" s="200"/>
      <c r="C260" s="200"/>
      <c r="D260" s="200"/>
      <c r="E260" s="200"/>
      <c r="H260" s="221"/>
    </row>
    <row r="261" spans="1:8" ht="12.75">
      <c r="A261" s="200"/>
      <c r="C261" s="200"/>
      <c r="D261" s="200"/>
      <c r="E261" s="200"/>
      <c r="H261" s="221"/>
    </row>
    <row r="262" spans="1:8" ht="12.75">
      <c r="A262" s="200"/>
      <c r="C262" s="200"/>
      <c r="D262" s="200"/>
      <c r="E262" s="200"/>
      <c r="H262" s="221"/>
    </row>
    <row r="263" spans="1:8" ht="12.75">
      <c r="A263" s="200"/>
      <c r="C263" s="200"/>
      <c r="D263" s="200"/>
      <c r="E263" s="200"/>
      <c r="H263" s="221"/>
    </row>
    <row r="264" spans="1:8" ht="12.75">
      <c r="A264" s="200"/>
      <c r="C264" s="200"/>
      <c r="D264" s="200"/>
      <c r="E264" s="200"/>
      <c r="H264" s="221"/>
    </row>
    <row r="265" spans="1:8" ht="12.75">
      <c r="A265" s="200"/>
      <c r="C265" s="200"/>
      <c r="D265" s="200"/>
      <c r="E265" s="200"/>
      <c r="H265" s="221"/>
    </row>
    <row r="266" spans="1:8" ht="12.75">
      <c r="A266" s="200"/>
      <c r="C266" s="200"/>
      <c r="D266" s="200"/>
      <c r="E266" s="200"/>
      <c r="H266" s="221"/>
    </row>
    <row r="267" spans="1:8" ht="12.75">
      <c r="A267" s="200"/>
      <c r="C267" s="200"/>
      <c r="D267" s="200"/>
      <c r="E267" s="200"/>
      <c r="H267" s="221"/>
    </row>
    <row r="268" spans="1:8" ht="12.75">
      <c r="A268" s="200"/>
      <c r="C268" s="200"/>
      <c r="D268" s="200"/>
      <c r="E268" s="200"/>
      <c r="H268" s="221"/>
    </row>
    <row r="269" spans="1:8" ht="12.75">
      <c r="A269" s="200"/>
      <c r="C269" s="200"/>
      <c r="D269" s="200"/>
      <c r="E269" s="200"/>
      <c r="H269" s="221"/>
    </row>
    <row r="270" spans="1:8" ht="12.75">
      <c r="A270" s="200"/>
      <c r="C270" s="200"/>
      <c r="D270" s="200"/>
      <c r="E270" s="200"/>
      <c r="H270" s="221"/>
    </row>
    <row r="271" spans="1:8" ht="12.75">
      <c r="A271" s="200"/>
      <c r="C271" s="200"/>
      <c r="D271" s="200"/>
      <c r="E271" s="200"/>
      <c r="H271" s="221"/>
    </row>
    <row r="272" spans="1:8" ht="12.75">
      <c r="A272" s="200"/>
      <c r="C272" s="200"/>
      <c r="D272" s="200"/>
      <c r="E272" s="200"/>
      <c r="H272" s="221"/>
    </row>
    <row r="273" spans="1:8" ht="12.75">
      <c r="A273" s="200"/>
      <c r="C273" s="200"/>
      <c r="D273" s="200"/>
      <c r="E273" s="200"/>
      <c r="H273" s="221"/>
    </row>
    <row r="274" spans="1:8" ht="12.75">
      <c r="A274" s="200"/>
      <c r="C274" s="200"/>
      <c r="D274" s="200"/>
      <c r="E274" s="200"/>
      <c r="H274" s="221"/>
    </row>
    <row r="275" spans="1:8" ht="12.75">
      <c r="A275" s="200"/>
      <c r="C275" s="200"/>
      <c r="D275" s="200"/>
      <c r="E275" s="200"/>
      <c r="H275" s="221"/>
    </row>
    <row r="276" spans="1:8" ht="12.75">
      <c r="A276" s="200"/>
      <c r="C276" s="200"/>
      <c r="D276" s="200"/>
      <c r="E276" s="200"/>
      <c r="H276" s="221"/>
    </row>
    <row r="277" spans="1:8" ht="12.75">
      <c r="A277" s="200"/>
      <c r="C277" s="200"/>
      <c r="D277" s="200"/>
      <c r="E277" s="200"/>
      <c r="H277" s="221"/>
    </row>
    <row r="278" spans="1:8" ht="12.75">
      <c r="A278" s="200"/>
      <c r="C278" s="200"/>
      <c r="D278" s="200"/>
      <c r="E278" s="200"/>
      <c r="H278" s="221"/>
    </row>
    <row r="279" spans="1:8" ht="12.75">
      <c r="A279" s="200"/>
      <c r="C279" s="200"/>
      <c r="D279" s="200"/>
      <c r="E279" s="200"/>
      <c r="H279" s="221"/>
    </row>
    <row r="280" spans="1:8" ht="12.75">
      <c r="A280" s="200"/>
      <c r="C280" s="200"/>
      <c r="D280" s="200"/>
      <c r="E280" s="200"/>
      <c r="H280" s="221"/>
    </row>
    <row r="281" spans="1:8" ht="12.75">
      <c r="A281" s="200"/>
      <c r="C281" s="200"/>
      <c r="D281" s="200"/>
      <c r="E281" s="200"/>
      <c r="H281" s="221"/>
    </row>
    <row r="282" spans="1:8" ht="12.75">
      <c r="A282" s="200"/>
      <c r="C282" s="200"/>
      <c r="D282" s="200"/>
      <c r="E282" s="200"/>
      <c r="H282" s="221"/>
    </row>
    <row r="283" spans="1:8" ht="12.75">
      <c r="A283" s="200"/>
      <c r="C283" s="200"/>
      <c r="D283" s="200"/>
      <c r="E283" s="200"/>
      <c r="H283" s="221"/>
    </row>
    <row r="284" spans="1:8" ht="12.75">
      <c r="A284" s="200"/>
      <c r="C284" s="200"/>
      <c r="D284" s="200"/>
      <c r="E284" s="200"/>
      <c r="H284" s="221"/>
    </row>
    <row r="285" spans="1:8" ht="12.75">
      <c r="A285" s="200"/>
      <c r="C285" s="200"/>
      <c r="D285" s="200"/>
      <c r="E285" s="200"/>
      <c r="H285" s="221"/>
    </row>
    <row r="286" spans="1:8" ht="12.75">
      <c r="A286" s="200"/>
      <c r="C286" s="200"/>
      <c r="D286" s="200"/>
      <c r="E286" s="200"/>
      <c r="H286" s="221"/>
    </row>
    <row r="287" spans="1:8" ht="12.75">
      <c r="A287" s="200"/>
      <c r="C287" s="200"/>
      <c r="D287" s="200"/>
      <c r="E287" s="200"/>
      <c r="H287" s="221"/>
    </row>
    <row r="288" spans="1:8" ht="12.75">
      <c r="A288" s="200"/>
      <c r="C288" s="200"/>
      <c r="D288" s="200"/>
      <c r="E288" s="200"/>
      <c r="H288" s="221"/>
    </row>
    <row r="289" spans="1:8" ht="12.75">
      <c r="A289" s="200"/>
      <c r="C289" s="200"/>
      <c r="D289" s="200"/>
      <c r="E289" s="200"/>
      <c r="H289" s="221"/>
    </row>
    <row r="290" spans="1:8" ht="12.75">
      <c r="A290" s="200"/>
      <c r="C290" s="200"/>
      <c r="D290" s="200"/>
      <c r="E290" s="200"/>
      <c r="H290" s="221"/>
    </row>
    <row r="291" spans="1:8" ht="12.75">
      <c r="A291" s="200"/>
      <c r="C291" s="200"/>
      <c r="D291" s="200"/>
      <c r="E291" s="200"/>
      <c r="H291" s="221"/>
    </row>
    <row r="292" spans="1:8" ht="12.75">
      <c r="A292" s="200"/>
      <c r="C292" s="200"/>
      <c r="D292" s="200"/>
      <c r="E292" s="200"/>
      <c r="H292" s="221"/>
    </row>
    <row r="293" spans="1:8" ht="12.75">
      <c r="A293" s="200"/>
      <c r="C293" s="200"/>
      <c r="D293" s="200"/>
      <c r="E293" s="200"/>
      <c r="H293" s="221"/>
    </row>
    <row r="294" spans="1:8" ht="12.75">
      <c r="A294" s="200"/>
      <c r="C294" s="200"/>
      <c r="D294" s="200"/>
      <c r="E294" s="200"/>
      <c r="H294" s="221"/>
    </row>
    <row r="295" spans="1:8" ht="12.75">
      <c r="A295" s="200"/>
      <c r="C295" s="200"/>
      <c r="D295" s="200"/>
      <c r="E295" s="200"/>
      <c r="H295" s="221"/>
    </row>
    <row r="296" spans="1:8" ht="12.75">
      <c r="A296" s="200"/>
      <c r="C296" s="200"/>
      <c r="D296" s="200"/>
      <c r="E296" s="200"/>
      <c r="H296" s="221"/>
    </row>
    <row r="297" spans="1:8" ht="12.75">
      <c r="A297" s="200"/>
      <c r="C297" s="200"/>
      <c r="D297" s="200"/>
      <c r="E297" s="200"/>
      <c r="H297" s="221"/>
    </row>
    <row r="298" spans="1:8" ht="12.75">
      <c r="A298" s="200"/>
      <c r="C298" s="200"/>
      <c r="D298" s="200"/>
      <c r="E298" s="200"/>
      <c r="H298" s="221"/>
    </row>
    <row r="299" spans="1:8" ht="12.75">
      <c r="A299" s="200"/>
      <c r="C299" s="200"/>
      <c r="D299" s="200"/>
      <c r="E299" s="200"/>
      <c r="H299" s="221"/>
    </row>
    <row r="300" spans="1:8" ht="12.75">
      <c r="A300" s="200"/>
      <c r="C300" s="200"/>
      <c r="D300" s="200"/>
      <c r="E300" s="200"/>
      <c r="H300" s="221"/>
    </row>
    <row r="301" spans="1:8" ht="12.75">
      <c r="A301" s="200"/>
      <c r="C301" s="200"/>
      <c r="D301" s="200"/>
      <c r="E301" s="200"/>
      <c r="H301" s="221"/>
    </row>
    <row r="302" spans="1:8" ht="12.75">
      <c r="A302" s="200"/>
      <c r="C302" s="200"/>
      <c r="D302" s="200"/>
      <c r="E302" s="200"/>
      <c r="H302" s="221"/>
    </row>
    <row r="303" spans="1:8" ht="12.75">
      <c r="A303" s="200"/>
      <c r="C303" s="200"/>
      <c r="D303" s="200"/>
      <c r="E303" s="200"/>
      <c r="H303" s="221"/>
    </row>
    <row r="304" spans="1:8" ht="12.75">
      <c r="A304" s="200"/>
      <c r="C304" s="200"/>
      <c r="D304" s="200"/>
      <c r="E304" s="200"/>
      <c r="H304" s="221"/>
    </row>
    <row r="305" spans="1:8" ht="12.75">
      <c r="A305" s="200"/>
      <c r="C305" s="200"/>
      <c r="D305" s="200"/>
      <c r="E305" s="200"/>
      <c r="H305" s="221"/>
    </row>
    <row r="306" spans="1:8" ht="12.75">
      <c r="A306" s="200"/>
      <c r="C306" s="200"/>
      <c r="D306" s="200"/>
      <c r="E306" s="200"/>
      <c r="H306" s="221"/>
    </row>
    <row r="307" spans="1:8" ht="12.75">
      <c r="A307" s="200"/>
      <c r="C307" s="200"/>
      <c r="D307" s="200"/>
      <c r="E307" s="200"/>
      <c r="H307" s="221"/>
    </row>
    <row r="308" spans="1:8" ht="12.75">
      <c r="A308" s="200"/>
      <c r="C308" s="200"/>
      <c r="D308" s="200"/>
      <c r="E308" s="200"/>
      <c r="H308" s="221"/>
    </row>
    <row r="309" spans="1:8" ht="12.75">
      <c r="A309" s="200"/>
      <c r="C309" s="200"/>
      <c r="D309" s="200"/>
      <c r="E309" s="200"/>
      <c r="H309" s="221"/>
    </row>
    <row r="310" spans="1:8" ht="12.75">
      <c r="A310" s="200"/>
      <c r="C310" s="200"/>
      <c r="D310" s="200"/>
      <c r="E310" s="200"/>
      <c r="H310" s="221"/>
    </row>
    <row r="311" spans="1:8" ht="12.75">
      <c r="A311" s="200"/>
      <c r="C311" s="200"/>
      <c r="D311" s="200"/>
      <c r="E311" s="200"/>
      <c r="H311" s="221"/>
    </row>
    <row r="312" spans="1:8" ht="12.75">
      <c r="A312" s="200"/>
      <c r="C312" s="200"/>
      <c r="D312" s="200"/>
      <c r="E312" s="200"/>
      <c r="H312" s="221"/>
    </row>
    <row r="313" spans="1:8" ht="12.75">
      <c r="A313" s="200"/>
      <c r="C313" s="200"/>
      <c r="D313" s="200"/>
      <c r="E313" s="200"/>
      <c r="H313" s="221"/>
    </row>
    <row r="314" spans="1:8" ht="12.75">
      <c r="A314" s="200"/>
      <c r="C314" s="200"/>
      <c r="D314" s="200"/>
      <c r="E314" s="200"/>
      <c r="H314" s="221"/>
    </row>
    <row r="315" spans="1:8" ht="12.75">
      <c r="A315" s="200"/>
      <c r="C315" s="200"/>
      <c r="D315" s="200"/>
      <c r="E315" s="200"/>
      <c r="H315" s="221"/>
    </row>
    <row r="316" spans="1:8" ht="12.75">
      <c r="A316" s="200"/>
      <c r="C316" s="200"/>
      <c r="D316" s="200"/>
      <c r="E316" s="200"/>
      <c r="H316" s="221"/>
    </row>
    <row r="317" spans="1:8" ht="12.75">
      <c r="A317" s="200"/>
      <c r="C317" s="200"/>
      <c r="D317" s="200"/>
      <c r="E317" s="200"/>
      <c r="H317" s="221"/>
    </row>
    <row r="318" spans="1:8" ht="12.75">
      <c r="A318" s="200"/>
      <c r="C318" s="200"/>
      <c r="D318" s="200"/>
      <c r="E318" s="200"/>
      <c r="H318" s="221"/>
    </row>
    <row r="319" spans="1:8" ht="12.75">
      <c r="A319" s="200"/>
      <c r="C319" s="200"/>
      <c r="D319" s="200"/>
      <c r="E319" s="200"/>
      <c r="H319" s="221"/>
    </row>
    <row r="320" spans="1:8" ht="12.75">
      <c r="A320" s="200"/>
      <c r="C320" s="200"/>
      <c r="D320" s="200"/>
      <c r="E320" s="200"/>
      <c r="H320" s="221"/>
    </row>
    <row r="321" spans="1:8" ht="12.75">
      <c r="A321" s="200"/>
      <c r="C321" s="200"/>
      <c r="D321" s="200"/>
      <c r="E321" s="200"/>
      <c r="H321" s="221"/>
    </row>
    <row r="322" spans="1:8" ht="12.75">
      <c r="A322" s="200"/>
      <c r="C322" s="200"/>
      <c r="D322" s="200"/>
      <c r="E322" s="200"/>
      <c r="H322" s="221"/>
    </row>
    <row r="323" spans="1:8" ht="12.75">
      <c r="A323" s="200"/>
      <c r="C323" s="200"/>
      <c r="D323" s="200"/>
      <c r="E323" s="200"/>
      <c r="H323" s="221"/>
    </row>
    <row r="324" spans="1:8" ht="12.75">
      <c r="A324" s="200"/>
      <c r="C324" s="200"/>
      <c r="D324" s="200"/>
      <c r="E324" s="200"/>
      <c r="H324" s="221"/>
    </row>
    <row r="325" spans="1:8" ht="12.75">
      <c r="A325" s="200"/>
      <c r="C325" s="200"/>
      <c r="D325" s="200"/>
      <c r="E325" s="200"/>
      <c r="H325" s="221"/>
    </row>
    <row r="326" spans="1:8" ht="12.75">
      <c r="A326" s="200"/>
      <c r="C326" s="200"/>
      <c r="D326" s="200"/>
      <c r="E326" s="200"/>
      <c r="H326" s="221"/>
    </row>
    <row r="327" spans="1:8" ht="12.75">
      <c r="A327" s="200"/>
      <c r="C327" s="200"/>
      <c r="D327" s="200"/>
      <c r="E327" s="200"/>
      <c r="H327" s="221"/>
    </row>
    <row r="328" spans="1:8" ht="12.75">
      <c r="A328" s="200"/>
      <c r="C328" s="200"/>
      <c r="D328" s="200"/>
      <c r="E328" s="200"/>
      <c r="H328" s="221"/>
    </row>
    <row r="329" spans="1:8" ht="12.75">
      <c r="A329" s="200"/>
      <c r="C329" s="200"/>
      <c r="D329" s="200"/>
      <c r="E329" s="200"/>
      <c r="H329" s="221"/>
    </row>
    <row r="330" spans="1:8" ht="12.75">
      <c r="A330" s="200"/>
      <c r="C330" s="200"/>
      <c r="D330" s="200"/>
      <c r="E330" s="200"/>
      <c r="H330" s="221"/>
    </row>
    <row r="331" spans="1:8" ht="12.75">
      <c r="A331" s="200"/>
      <c r="C331" s="200"/>
      <c r="D331" s="200"/>
      <c r="E331" s="200"/>
      <c r="H331" s="221"/>
    </row>
    <row r="332" spans="1:8" ht="12.75">
      <c r="A332" s="200"/>
      <c r="C332" s="200"/>
      <c r="D332" s="200"/>
      <c r="E332" s="200"/>
      <c r="H332" s="221"/>
    </row>
    <row r="333" spans="1:8" ht="12.75">
      <c r="A333" s="200"/>
      <c r="C333" s="200"/>
      <c r="D333" s="200"/>
      <c r="E333" s="200"/>
      <c r="H333" s="221"/>
    </row>
    <row r="334" spans="1:8" ht="12.75">
      <c r="A334" s="200"/>
      <c r="C334" s="200"/>
      <c r="D334" s="200"/>
      <c r="E334" s="200"/>
      <c r="H334" s="221"/>
    </row>
    <row r="335" spans="1:8" ht="12.75">
      <c r="A335" s="200"/>
      <c r="C335" s="200"/>
      <c r="D335" s="200"/>
      <c r="E335" s="200"/>
      <c r="H335" s="221"/>
    </row>
    <row r="336" spans="1:8" ht="12.75">
      <c r="A336" s="200"/>
      <c r="C336" s="200"/>
      <c r="D336" s="200"/>
      <c r="E336" s="200"/>
      <c r="H336" s="221"/>
    </row>
    <row r="337" spans="1:8" ht="12.75">
      <c r="A337" s="200"/>
      <c r="C337" s="200"/>
      <c r="D337" s="200"/>
      <c r="E337" s="200"/>
      <c r="H337" s="221"/>
    </row>
    <row r="338" spans="1:8" ht="12.75">
      <c r="A338" s="200"/>
      <c r="C338" s="200"/>
      <c r="D338" s="200"/>
      <c r="E338" s="200"/>
      <c r="H338" s="221"/>
    </row>
    <row r="339" spans="1:8" ht="12.75">
      <c r="A339" s="200"/>
      <c r="C339" s="200"/>
      <c r="D339" s="200"/>
      <c r="E339" s="200"/>
      <c r="H339" s="221"/>
    </row>
    <row r="340" spans="1:8" ht="12.75">
      <c r="A340" s="200"/>
      <c r="C340" s="200"/>
      <c r="D340" s="200"/>
      <c r="E340" s="200"/>
      <c r="H340" s="221"/>
    </row>
    <row r="341" spans="1:8" ht="12.75">
      <c r="A341" s="200"/>
      <c r="C341" s="200"/>
      <c r="D341" s="200"/>
      <c r="E341" s="200"/>
      <c r="H341" s="221"/>
    </row>
    <row r="342" spans="1:8" ht="12.75">
      <c r="A342" s="200"/>
      <c r="C342" s="200"/>
      <c r="D342" s="200"/>
      <c r="E342" s="200"/>
      <c r="H342" s="221"/>
    </row>
    <row r="343" spans="1:8" ht="12.75">
      <c r="A343" s="200"/>
      <c r="C343" s="200"/>
      <c r="D343" s="200"/>
      <c r="E343" s="200"/>
      <c r="H343" s="221"/>
    </row>
    <row r="344" spans="1:8" ht="12.75">
      <c r="A344" s="200"/>
      <c r="C344" s="200"/>
      <c r="D344" s="200"/>
      <c r="E344" s="200"/>
      <c r="H344" s="221"/>
    </row>
    <row r="345" spans="1:8" ht="12.75">
      <c r="A345" s="200"/>
      <c r="C345" s="200"/>
      <c r="D345" s="200"/>
      <c r="E345" s="200"/>
      <c r="H345" s="221"/>
    </row>
    <row r="346" spans="1:8" ht="12.75">
      <c r="A346" s="200"/>
      <c r="C346" s="200"/>
      <c r="D346" s="200"/>
      <c r="E346" s="200"/>
      <c r="H346" s="221"/>
    </row>
    <row r="347" spans="1:8" ht="12.75">
      <c r="A347" s="200"/>
      <c r="C347" s="200"/>
      <c r="D347" s="200"/>
      <c r="E347" s="200"/>
      <c r="H347" s="221"/>
    </row>
    <row r="348" spans="1:8" ht="12.75">
      <c r="A348" s="200"/>
      <c r="C348" s="200"/>
      <c r="D348" s="200"/>
      <c r="E348" s="200"/>
      <c r="H348" s="221"/>
    </row>
    <row r="349" spans="1:8" ht="12.75">
      <c r="A349" s="200"/>
      <c r="C349" s="200"/>
      <c r="D349" s="200"/>
      <c r="E349" s="200"/>
      <c r="H349" s="221"/>
    </row>
    <row r="350" spans="1:8" ht="12.75">
      <c r="A350" s="200"/>
      <c r="C350" s="200"/>
      <c r="D350" s="200"/>
      <c r="E350" s="200"/>
      <c r="H350" s="221"/>
    </row>
    <row r="351" spans="1:8" ht="12.75">
      <c r="A351" s="200"/>
      <c r="C351" s="200"/>
      <c r="D351" s="200"/>
      <c r="E351" s="200"/>
      <c r="H351" s="221"/>
    </row>
    <row r="352" spans="1:8" ht="12.75">
      <c r="A352" s="200"/>
      <c r="C352" s="200"/>
      <c r="D352" s="200"/>
      <c r="E352" s="200"/>
      <c r="H352" s="221"/>
    </row>
    <row r="353" spans="1:8" ht="12.75">
      <c r="A353" s="200"/>
      <c r="C353" s="200"/>
      <c r="D353" s="200"/>
      <c r="E353" s="200"/>
      <c r="H353" s="221"/>
    </row>
    <row r="354" spans="1:8" ht="12.75">
      <c r="A354" s="200"/>
      <c r="C354" s="200"/>
      <c r="D354" s="200"/>
      <c r="E354" s="200"/>
      <c r="H354" s="221"/>
    </row>
    <row r="355" spans="1:8" ht="12.75">
      <c r="A355" s="200"/>
      <c r="C355" s="200"/>
      <c r="D355" s="200"/>
      <c r="E355" s="200"/>
      <c r="H355" s="221"/>
    </row>
    <row r="356" spans="1:8" ht="12.75">
      <c r="A356" s="200"/>
      <c r="C356" s="200"/>
      <c r="D356" s="200"/>
      <c r="E356" s="200"/>
      <c r="H356" s="221"/>
    </row>
    <row r="357" spans="1:8" ht="12.75">
      <c r="A357" s="200"/>
      <c r="C357" s="200"/>
      <c r="D357" s="200"/>
      <c r="E357" s="200"/>
      <c r="H357" s="221"/>
    </row>
    <row r="358" spans="1:8" ht="12.75">
      <c r="A358" s="200"/>
      <c r="C358" s="200"/>
      <c r="D358" s="200"/>
      <c r="E358" s="200"/>
      <c r="H358" s="221"/>
    </row>
    <row r="359" spans="1:8" ht="12.75">
      <c r="A359" s="200"/>
      <c r="C359" s="200"/>
      <c r="D359" s="200"/>
      <c r="E359" s="200"/>
      <c r="H359" s="221"/>
    </row>
    <row r="360" spans="1:8" ht="12.75">
      <c r="A360" s="200"/>
      <c r="C360" s="200"/>
      <c r="D360" s="200"/>
      <c r="E360" s="200"/>
      <c r="H360" s="221"/>
    </row>
    <row r="361" spans="1:8" ht="12.75">
      <c r="A361" s="200"/>
      <c r="C361" s="200"/>
      <c r="D361" s="200"/>
      <c r="E361" s="200"/>
      <c r="H361" s="221"/>
    </row>
    <row r="362" spans="1:8" ht="12.75">
      <c r="A362" s="200"/>
      <c r="C362" s="200"/>
      <c r="D362" s="200"/>
      <c r="E362" s="200"/>
      <c r="H362" s="221"/>
    </row>
    <row r="363" spans="1:8" ht="12.75">
      <c r="A363" s="200"/>
      <c r="C363" s="200"/>
      <c r="D363" s="200"/>
      <c r="E363" s="200"/>
      <c r="H363" s="221"/>
    </row>
    <row r="364" spans="1:8" ht="12.75">
      <c r="A364" s="200"/>
      <c r="C364" s="200"/>
      <c r="D364" s="200"/>
      <c r="E364" s="200"/>
      <c r="H364" s="221"/>
    </row>
    <row r="365" spans="1:8" ht="12.75">
      <c r="A365" s="200"/>
      <c r="C365" s="200"/>
      <c r="D365" s="200"/>
      <c r="E365" s="200"/>
      <c r="H365" s="221"/>
    </row>
    <row r="366" spans="1:8" ht="12.75">
      <c r="A366" s="200"/>
      <c r="C366" s="200"/>
      <c r="D366" s="200"/>
      <c r="E366" s="200"/>
      <c r="H366" s="221"/>
    </row>
    <row r="367" spans="1:8" ht="12.75">
      <c r="A367" s="200"/>
      <c r="C367" s="200"/>
      <c r="D367" s="200"/>
      <c r="E367" s="200"/>
      <c r="H367" s="221"/>
    </row>
    <row r="368" spans="1:8" ht="12.75">
      <c r="A368" s="200"/>
      <c r="C368" s="200"/>
      <c r="D368" s="200"/>
      <c r="E368" s="200"/>
      <c r="H368" s="221"/>
    </row>
    <row r="369" spans="1:8" ht="12.75">
      <c r="A369" s="200"/>
      <c r="C369" s="200"/>
      <c r="D369" s="200"/>
      <c r="E369" s="200"/>
      <c r="H369" s="221"/>
    </row>
    <row r="370" spans="1:8" ht="12.75">
      <c r="A370" s="200"/>
      <c r="C370" s="200"/>
      <c r="D370" s="200"/>
      <c r="E370" s="200"/>
      <c r="H370" s="221"/>
    </row>
    <row r="371" spans="1:8" ht="12.75">
      <c r="A371" s="200"/>
      <c r="C371" s="200"/>
      <c r="D371" s="200"/>
      <c r="E371" s="200"/>
      <c r="H371" s="221"/>
    </row>
    <row r="372" spans="1:8" ht="12.75">
      <c r="A372" s="200"/>
      <c r="C372" s="200"/>
      <c r="D372" s="200"/>
      <c r="E372" s="200"/>
      <c r="H372" s="221"/>
    </row>
    <row r="373" spans="1:8" ht="12.75">
      <c r="A373" s="200"/>
      <c r="C373" s="200"/>
      <c r="D373" s="200"/>
      <c r="E373" s="200"/>
      <c r="H373" s="221"/>
    </row>
    <row r="374" spans="1:8" ht="12.75">
      <c r="A374" s="200"/>
      <c r="C374" s="200"/>
      <c r="D374" s="200"/>
      <c r="E374" s="200"/>
      <c r="H374" s="221"/>
    </row>
    <row r="375" spans="1:8" ht="12.75">
      <c r="A375" s="200"/>
      <c r="C375" s="200"/>
      <c r="D375" s="200"/>
      <c r="E375" s="200"/>
      <c r="H375" s="221"/>
    </row>
    <row r="376" spans="1:8" ht="12.75">
      <c r="A376" s="200"/>
      <c r="C376" s="200"/>
      <c r="D376" s="200"/>
      <c r="E376" s="200"/>
      <c r="H376" s="221"/>
    </row>
    <row r="377" spans="1:8" ht="12.75">
      <c r="A377" s="200"/>
      <c r="C377" s="200"/>
      <c r="D377" s="200"/>
      <c r="E377" s="200"/>
      <c r="H377" s="221"/>
    </row>
    <row r="378" spans="1:8" ht="12.75">
      <c r="A378" s="200"/>
      <c r="C378" s="200"/>
      <c r="D378" s="200"/>
      <c r="E378" s="200"/>
      <c r="H378" s="221"/>
    </row>
    <row r="379" spans="1:8" ht="12.75">
      <c r="A379" s="200"/>
      <c r="C379" s="200"/>
      <c r="D379" s="200"/>
      <c r="E379" s="200"/>
      <c r="H379" s="221"/>
    </row>
    <row r="380" spans="1:8" ht="12.75">
      <c r="A380" s="200"/>
      <c r="C380" s="200"/>
      <c r="D380" s="200"/>
      <c r="E380" s="200"/>
      <c r="H380" s="221"/>
    </row>
    <row r="381" spans="1:8" ht="12.75">
      <c r="A381" s="200"/>
      <c r="C381" s="200"/>
      <c r="D381" s="200"/>
      <c r="E381" s="200"/>
      <c r="H381" s="221"/>
    </row>
    <row r="382" spans="1:8" ht="12.75">
      <c r="A382" s="200"/>
      <c r="C382" s="200"/>
      <c r="D382" s="200"/>
      <c r="E382" s="200"/>
      <c r="H382" s="221"/>
    </row>
    <row r="383" spans="1:8" ht="12.75">
      <c r="A383" s="200"/>
      <c r="C383" s="200"/>
      <c r="D383" s="200"/>
      <c r="E383" s="200"/>
      <c r="H383" s="221"/>
    </row>
    <row r="384" spans="1:8" ht="12.75">
      <c r="A384" s="200"/>
      <c r="C384" s="200"/>
      <c r="D384" s="200"/>
      <c r="E384" s="200"/>
      <c r="H384" s="221"/>
    </row>
    <row r="385" spans="1:8" ht="12.75">
      <c r="A385" s="200"/>
      <c r="C385" s="200"/>
      <c r="D385" s="200"/>
      <c r="E385" s="200"/>
      <c r="H385" s="221"/>
    </row>
    <row r="386" spans="1:8" ht="12.75">
      <c r="A386" s="200"/>
      <c r="C386" s="200"/>
      <c r="D386" s="200"/>
      <c r="E386" s="200"/>
      <c r="H386" s="221"/>
    </row>
    <row r="387" spans="1:8" ht="12.75">
      <c r="A387" s="200"/>
      <c r="C387" s="200"/>
      <c r="D387" s="200"/>
      <c r="E387" s="200"/>
      <c r="H387" s="221"/>
    </row>
    <row r="388" spans="1:8" ht="12.75">
      <c r="A388" s="200"/>
      <c r="C388" s="200"/>
      <c r="D388" s="200"/>
      <c r="E388" s="200"/>
      <c r="H388" s="221"/>
    </row>
    <row r="389" spans="1:8" ht="12.75">
      <c r="A389" s="200"/>
      <c r="C389" s="200"/>
      <c r="D389" s="200"/>
      <c r="E389" s="200"/>
      <c r="H389" s="221"/>
    </row>
    <row r="390" spans="1:8" ht="12.75">
      <c r="A390" s="200"/>
      <c r="C390" s="200"/>
      <c r="D390" s="200"/>
      <c r="E390" s="200"/>
      <c r="H390" s="221"/>
    </row>
    <row r="391" spans="1:8" ht="12.75">
      <c r="A391" s="200"/>
      <c r="C391" s="200"/>
      <c r="D391" s="200"/>
      <c r="E391" s="200"/>
      <c r="H391" s="221"/>
    </row>
    <row r="392" spans="1:8" ht="12.75">
      <c r="A392" s="200"/>
      <c r="C392" s="200"/>
      <c r="D392" s="200"/>
      <c r="E392" s="200"/>
      <c r="H392" s="221"/>
    </row>
    <row r="393" spans="1:8" ht="12.75">
      <c r="A393" s="200"/>
      <c r="C393" s="200"/>
      <c r="D393" s="200"/>
      <c r="E393" s="200"/>
      <c r="H393" s="221"/>
    </row>
    <row r="394" spans="1:8" ht="12.75">
      <c r="A394" s="200"/>
      <c r="C394" s="200"/>
      <c r="D394" s="200"/>
      <c r="E394" s="200"/>
      <c r="H394" s="221"/>
    </row>
    <row r="395" spans="1:8" ht="12.75">
      <c r="A395" s="200"/>
      <c r="C395" s="200"/>
      <c r="D395" s="200"/>
      <c r="E395" s="200"/>
      <c r="H395" s="221"/>
    </row>
    <row r="396" spans="1:8" ht="12.75">
      <c r="A396" s="200"/>
      <c r="C396" s="200"/>
      <c r="D396" s="200"/>
      <c r="E396" s="200"/>
      <c r="H396" s="221"/>
    </row>
    <row r="397" spans="1:8" ht="12.75">
      <c r="A397" s="200"/>
      <c r="C397" s="200"/>
      <c r="D397" s="200"/>
      <c r="E397" s="200"/>
      <c r="H397" s="221"/>
    </row>
    <row r="398" spans="1:8" ht="12.75">
      <c r="A398" s="200"/>
      <c r="C398" s="200"/>
      <c r="D398" s="200"/>
      <c r="E398" s="200"/>
      <c r="H398" s="221"/>
    </row>
    <row r="399" spans="1:8" ht="12.75">
      <c r="A399" s="200"/>
      <c r="C399" s="200"/>
      <c r="D399" s="200"/>
      <c r="E399" s="200"/>
      <c r="H399" s="221"/>
    </row>
    <row r="400" spans="1:8" ht="12.75">
      <c r="A400" s="200"/>
      <c r="C400" s="200"/>
      <c r="D400" s="200"/>
      <c r="E400" s="200"/>
      <c r="H400" s="221"/>
    </row>
    <row r="401" spans="1:8" ht="12.75">
      <c r="A401" s="200"/>
      <c r="C401" s="200"/>
      <c r="D401" s="200"/>
      <c r="E401" s="200"/>
      <c r="H401" s="221"/>
    </row>
    <row r="402" spans="1:8" ht="12.75">
      <c r="A402" s="200"/>
      <c r="C402" s="200"/>
      <c r="D402" s="200"/>
      <c r="E402" s="200"/>
      <c r="H402" s="221"/>
    </row>
    <row r="403" spans="1:8" ht="12.75">
      <c r="A403" s="200"/>
      <c r="C403" s="200"/>
      <c r="D403" s="200"/>
      <c r="E403" s="200"/>
      <c r="H403" s="221"/>
    </row>
    <row r="404" spans="1:8" ht="12.75">
      <c r="A404" s="200"/>
      <c r="C404" s="200"/>
      <c r="D404" s="200"/>
      <c r="E404" s="200"/>
      <c r="H404" s="221"/>
    </row>
    <row r="405" spans="1:8" ht="12.75">
      <c r="A405" s="200"/>
      <c r="C405" s="200"/>
      <c r="D405" s="200"/>
      <c r="E405" s="200"/>
      <c r="H405" s="221"/>
    </row>
    <row r="406" spans="1:8" ht="12.75">
      <c r="A406" s="200"/>
      <c r="C406" s="200"/>
      <c r="D406" s="200"/>
      <c r="E406" s="200"/>
      <c r="H406" s="221"/>
    </row>
    <row r="407" spans="1:8" ht="12.75">
      <c r="A407" s="200"/>
      <c r="C407" s="200"/>
      <c r="D407" s="200"/>
      <c r="E407" s="200"/>
      <c r="H407" s="221"/>
    </row>
    <row r="408" spans="1:8" ht="12.75">
      <c r="A408" s="200"/>
      <c r="C408" s="200"/>
      <c r="D408" s="200"/>
      <c r="E408" s="200"/>
      <c r="H408" s="221"/>
    </row>
    <row r="409" spans="1:8" ht="12.75">
      <c r="A409" s="200"/>
      <c r="C409" s="200"/>
      <c r="D409" s="200"/>
      <c r="E409" s="200"/>
      <c r="H409" s="221"/>
    </row>
    <row r="410" spans="1:8" ht="12.75">
      <c r="A410" s="200"/>
      <c r="C410" s="200"/>
      <c r="D410" s="200"/>
      <c r="E410" s="200"/>
      <c r="H410" s="221"/>
    </row>
    <row r="411" spans="1:8" ht="12.75">
      <c r="A411" s="200"/>
      <c r="C411" s="200"/>
      <c r="D411" s="200"/>
      <c r="E411" s="200"/>
      <c r="H411" s="221"/>
    </row>
    <row r="412" spans="1:8" ht="12.75">
      <c r="A412" s="200"/>
      <c r="C412" s="200"/>
      <c r="D412" s="200"/>
      <c r="E412" s="200"/>
      <c r="H412" s="221"/>
    </row>
    <row r="413" spans="1:8" ht="12.75">
      <c r="A413" s="200"/>
      <c r="C413" s="200"/>
      <c r="D413" s="200"/>
      <c r="E413" s="200"/>
      <c r="H413" s="221"/>
    </row>
    <row r="414" spans="1:8" ht="12.75">
      <c r="A414" s="200"/>
      <c r="C414" s="200"/>
      <c r="D414" s="200"/>
      <c r="E414" s="200"/>
      <c r="H414" s="221"/>
    </row>
    <row r="415" spans="1:8" ht="12.75">
      <c r="A415" s="200"/>
      <c r="C415" s="200"/>
      <c r="D415" s="200"/>
      <c r="E415" s="200"/>
      <c r="H415" s="221"/>
    </row>
    <row r="416" spans="1:8" ht="12.75">
      <c r="A416" s="200"/>
      <c r="C416" s="200"/>
      <c r="D416" s="200"/>
      <c r="E416" s="200"/>
      <c r="H416" s="221"/>
    </row>
    <row r="417" spans="1:8" ht="12.75">
      <c r="A417" s="200"/>
      <c r="C417" s="200"/>
      <c r="D417" s="200"/>
      <c r="E417" s="200"/>
      <c r="H417" s="221"/>
    </row>
    <row r="418" spans="1:8" ht="12.75">
      <c r="A418" s="200"/>
      <c r="C418" s="200"/>
      <c r="D418" s="200"/>
      <c r="E418" s="200"/>
      <c r="H418" s="221"/>
    </row>
    <row r="419" spans="1:8" ht="12.75">
      <c r="A419" s="200"/>
      <c r="C419" s="200"/>
      <c r="D419" s="200"/>
      <c r="E419" s="200"/>
      <c r="H419" s="221"/>
    </row>
    <row r="420" spans="1:8" ht="12.75">
      <c r="A420" s="200"/>
      <c r="C420" s="200"/>
      <c r="D420" s="200"/>
      <c r="E420" s="200"/>
      <c r="H420" s="221"/>
    </row>
    <row r="421" spans="1:8" ht="12.75">
      <c r="A421" s="200"/>
      <c r="C421" s="200"/>
      <c r="D421" s="200"/>
      <c r="E421" s="200"/>
      <c r="H421" s="221"/>
    </row>
    <row r="422" spans="1:8" ht="12.75">
      <c r="A422" s="200"/>
      <c r="C422" s="200"/>
      <c r="D422" s="200"/>
      <c r="E422" s="200"/>
      <c r="H422" s="221"/>
    </row>
    <row r="423" spans="1:8" ht="12.75">
      <c r="A423" s="200"/>
      <c r="C423" s="200"/>
      <c r="D423" s="200"/>
      <c r="E423" s="200"/>
      <c r="H423" s="221"/>
    </row>
    <row r="424" spans="1:8" ht="12.75">
      <c r="A424" s="200"/>
      <c r="C424" s="200"/>
      <c r="D424" s="200"/>
      <c r="E424" s="200"/>
      <c r="H424" s="221"/>
    </row>
    <row r="425" spans="1:8" ht="12.75">
      <c r="A425" s="200"/>
      <c r="C425" s="200"/>
      <c r="D425" s="200"/>
      <c r="E425" s="200"/>
      <c r="H425" s="221"/>
    </row>
    <row r="426" spans="1:8" ht="12.75">
      <c r="A426" s="200"/>
      <c r="C426" s="200"/>
      <c r="D426" s="200"/>
      <c r="E426" s="200"/>
      <c r="H426" s="221"/>
    </row>
    <row r="427" spans="1:8" ht="12.75">
      <c r="A427" s="200"/>
      <c r="C427" s="200"/>
      <c r="D427" s="200"/>
      <c r="E427" s="200"/>
      <c r="H427" s="221"/>
    </row>
    <row r="428" spans="1:8" ht="12.75">
      <c r="A428" s="200"/>
      <c r="C428" s="200"/>
      <c r="D428" s="200"/>
      <c r="E428" s="200"/>
      <c r="H428" s="221"/>
    </row>
    <row r="429" spans="1:8" ht="12.75">
      <c r="A429" s="200"/>
      <c r="C429" s="200"/>
      <c r="D429" s="200"/>
      <c r="E429" s="200"/>
      <c r="H429" s="221"/>
    </row>
    <row r="430" spans="1:8" ht="12.75">
      <c r="A430" s="200"/>
      <c r="C430" s="200"/>
      <c r="D430" s="200"/>
      <c r="E430" s="200"/>
      <c r="H430" s="221"/>
    </row>
    <row r="431" spans="1:8" ht="12.75">
      <c r="A431" s="200"/>
      <c r="C431" s="200"/>
      <c r="D431" s="200"/>
      <c r="E431" s="200"/>
      <c r="H431" s="221"/>
    </row>
    <row r="432" spans="1:8" ht="12.75">
      <c r="A432" s="200"/>
      <c r="C432" s="200"/>
      <c r="D432" s="200"/>
      <c r="E432" s="200"/>
      <c r="H432" s="221"/>
    </row>
    <row r="433" spans="1:8" ht="12.75">
      <c r="A433" s="200"/>
      <c r="C433" s="200"/>
      <c r="D433" s="200"/>
      <c r="E433" s="200"/>
      <c r="H433" s="221"/>
    </row>
    <row r="434" spans="1:8" ht="12.75">
      <c r="A434" s="200"/>
      <c r="C434" s="200"/>
      <c r="D434" s="200"/>
      <c r="E434" s="200"/>
      <c r="H434" s="221"/>
    </row>
    <row r="435" spans="1:8" ht="12.75">
      <c r="A435" s="200"/>
      <c r="C435" s="200"/>
      <c r="D435" s="200"/>
      <c r="E435" s="200"/>
      <c r="H435" s="221"/>
    </row>
    <row r="436" spans="1:8" ht="12.75">
      <c r="A436" s="200"/>
      <c r="C436" s="200"/>
      <c r="D436" s="200"/>
      <c r="E436" s="200"/>
      <c r="H436" s="221"/>
    </row>
    <row r="437" spans="1:8" ht="12.75">
      <c r="A437" s="200"/>
      <c r="C437" s="200"/>
      <c r="D437" s="200"/>
      <c r="E437" s="200"/>
      <c r="H437" s="221"/>
    </row>
    <row r="438" spans="1:8" ht="12.75">
      <c r="A438" s="200"/>
      <c r="C438" s="200"/>
      <c r="D438" s="200"/>
      <c r="E438" s="200"/>
      <c r="H438" s="221"/>
    </row>
    <row r="439" spans="1:8" ht="12.75">
      <c r="A439" s="200"/>
      <c r="C439" s="200"/>
      <c r="D439" s="200"/>
      <c r="E439" s="200"/>
      <c r="H439" s="221"/>
    </row>
    <row r="440" spans="1:8" ht="12.75">
      <c r="A440" s="200"/>
      <c r="C440" s="200"/>
      <c r="D440" s="200"/>
      <c r="E440" s="200"/>
      <c r="H440" s="221"/>
    </row>
    <row r="441" spans="1:8" ht="12.75">
      <c r="A441" s="200"/>
      <c r="C441" s="200"/>
      <c r="D441" s="200"/>
      <c r="E441" s="200"/>
      <c r="H441" s="221"/>
    </row>
    <row r="442" spans="1:8" ht="12.75">
      <c r="A442" s="200"/>
      <c r="C442" s="200"/>
      <c r="D442" s="200"/>
      <c r="E442" s="200"/>
      <c r="H442" s="221"/>
    </row>
    <row r="443" spans="1:8" ht="12.75">
      <c r="A443" s="200"/>
      <c r="C443" s="200"/>
      <c r="D443" s="200"/>
      <c r="E443" s="200"/>
      <c r="H443" s="221"/>
    </row>
    <row r="444" spans="1:8" ht="12.75">
      <c r="A444" s="200"/>
      <c r="C444" s="200"/>
      <c r="D444" s="200"/>
      <c r="E444" s="200"/>
      <c r="H444" s="221"/>
    </row>
    <row r="445" spans="1:8" ht="12.75">
      <c r="A445" s="200"/>
      <c r="C445" s="200"/>
      <c r="D445" s="200"/>
      <c r="E445" s="200"/>
      <c r="H445" s="221"/>
    </row>
    <row r="446" spans="1:8" ht="12.75">
      <c r="A446" s="200"/>
      <c r="C446" s="200"/>
      <c r="D446" s="200"/>
      <c r="E446" s="200"/>
      <c r="H446" s="221"/>
    </row>
    <row r="447" spans="1:8" ht="12.75">
      <c r="A447" s="200"/>
      <c r="C447" s="200"/>
      <c r="D447" s="200"/>
      <c r="E447" s="200"/>
      <c r="H447" s="221"/>
    </row>
    <row r="448" spans="1:8" ht="12.75">
      <c r="A448" s="200"/>
      <c r="C448" s="200"/>
      <c r="D448" s="200"/>
      <c r="E448" s="200"/>
      <c r="H448" s="221"/>
    </row>
    <row r="449" spans="1:8" ht="12.75">
      <c r="A449" s="200"/>
      <c r="C449" s="200"/>
      <c r="D449" s="200"/>
      <c r="E449" s="200"/>
      <c r="H449" s="221"/>
    </row>
    <row r="450" spans="1:8" ht="12.75">
      <c r="A450" s="200"/>
      <c r="C450" s="200"/>
      <c r="D450" s="200"/>
      <c r="E450" s="200"/>
      <c r="H450" s="221"/>
    </row>
    <row r="451" spans="1:8" ht="12.75">
      <c r="A451" s="200"/>
      <c r="C451" s="200"/>
      <c r="D451" s="200"/>
      <c r="E451" s="200"/>
      <c r="H451" s="221"/>
    </row>
    <row r="452" spans="1:8" ht="12.75">
      <c r="A452" s="200"/>
      <c r="C452" s="200"/>
      <c r="D452" s="200"/>
      <c r="E452" s="200"/>
      <c r="H452" s="221"/>
    </row>
    <row r="453" spans="1:8" ht="12.75">
      <c r="A453" s="200"/>
      <c r="C453" s="200"/>
      <c r="D453" s="200"/>
      <c r="E453" s="200"/>
      <c r="H453" s="221"/>
    </row>
    <row r="454" spans="1:8" ht="12.75">
      <c r="A454" s="200"/>
      <c r="C454" s="200"/>
      <c r="D454" s="200"/>
      <c r="E454" s="200"/>
      <c r="H454" s="221"/>
    </row>
    <row r="455" spans="1:8" ht="12.75">
      <c r="A455" s="200"/>
      <c r="C455" s="200"/>
      <c r="D455" s="200"/>
      <c r="E455" s="200"/>
      <c r="H455" s="221"/>
    </row>
    <row r="456" spans="1:8" ht="12.75">
      <c r="A456" s="200"/>
      <c r="C456" s="200"/>
      <c r="D456" s="200"/>
      <c r="E456" s="200"/>
      <c r="H456" s="221"/>
    </row>
    <row r="457" spans="1:8" ht="12.75">
      <c r="A457" s="200"/>
      <c r="C457" s="200"/>
      <c r="D457" s="200"/>
      <c r="E457" s="200"/>
      <c r="H457" s="221"/>
    </row>
    <row r="458" spans="1:8" ht="12.75">
      <c r="A458" s="200"/>
      <c r="C458" s="200"/>
      <c r="D458" s="200"/>
      <c r="E458" s="200"/>
      <c r="H458" s="221"/>
    </row>
    <row r="459" spans="1:8" ht="12.75">
      <c r="A459" s="200"/>
      <c r="C459" s="200"/>
      <c r="D459" s="200"/>
      <c r="E459" s="200"/>
      <c r="H459" s="221"/>
    </row>
    <row r="460" spans="1:8" ht="12.75">
      <c r="A460" s="200"/>
      <c r="C460" s="200"/>
      <c r="D460" s="200"/>
      <c r="E460" s="200"/>
      <c r="H460" s="221"/>
    </row>
    <row r="461" spans="1:8" ht="12.75">
      <c r="A461" s="200"/>
      <c r="C461" s="200"/>
      <c r="D461" s="200"/>
      <c r="E461" s="200"/>
      <c r="H461" s="221"/>
    </row>
    <row r="462" spans="1:8" ht="12.75">
      <c r="A462" s="200"/>
      <c r="C462" s="200"/>
      <c r="D462" s="200"/>
      <c r="E462" s="200"/>
      <c r="H462" s="221"/>
    </row>
    <row r="463" spans="1:8" ht="12.75">
      <c r="A463" s="200"/>
      <c r="C463" s="200"/>
      <c r="D463" s="200"/>
      <c r="E463" s="200"/>
      <c r="H463" s="221"/>
    </row>
    <row r="464" spans="1:8" ht="12.75">
      <c r="A464" s="200"/>
      <c r="C464" s="200"/>
      <c r="D464" s="200"/>
      <c r="E464" s="200"/>
      <c r="H464" s="221"/>
    </row>
    <row r="465" spans="1:8" ht="12.75">
      <c r="A465" s="200"/>
      <c r="C465" s="200"/>
      <c r="D465" s="200"/>
      <c r="E465" s="200"/>
      <c r="H465" s="221"/>
    </row>
    <row r="466" spans="1:8" ht="12.75">
      <c r="A466" s="200"/>
      <c r="C466" s="200"/>
      <c r="D466" s="200"/>
      <c r="E466" s="200"/>
      <c r="H466" s="221"/>
    </row>
    <row r="467" spans="1:8" ht="12.75">
      <c r="A467" s="200"/>
      <c r="C467" s="200"/>
      <c r="D467" s="200"/>
      <c r="E467" s="200"/>
      <c r="H467" s="221"/>
    </row>
    <row r="468" spans="1:8" ht="12.75">
      <c r="A468" s="200"/>
      <c r="C468" s="200"/>
      <c r="D468" s="200"/>
      <c r="E468" s="200"/>
      <c r="H468" s="221"/>
    </row>
    <row r="469" spans="1:8" ht="12.75">
      <c r="A469" s="200"/>
      <c r="C469" s="200"/>
      <c r="D469" s="200"/>
      <c r="E469" s="200"/>
      <c r="H469" s="221"/>
    </row>
    <row r="470" spans="1:8" ht="12.75">
      <c r="A470" s="200"/>
      <c r="C470" s="200"/>
      <c r="D470" s="200"/>
      <c r="E470" s="200"/>
      <c r="H470" s="221"/>
    </row>
    <row r="471" spans="1:8" ht="12.75">
      <c r="A471" s="200"/>
      <c r="C471" s="200"/>
      <c r="D471" s="200"/>
      <c r="E471" s="200"/>
      <c r="H471" s="221"/>
    </row>
    <row r="472" spans="1:8" ht="12.75">
      <c r="A472" s="200"/>
      <c r="C472" s="200"/>
      <c r="D472" s="200"/>
      <c r="E472" s="200"/>
      <c r="H472" s="221"/>
    </row>
    <row r="473" spans="1:8" ht="12.75">
      <c r="A473" s="200"/>
      <c r="C473" s="200"/>
      <c r="D473" s="200"/>
      <c r="E473" s="200"/>
      <c r="H473" s="221"/>
    </row>
    <row r="474" spans="1:8" ht="12.75">
      <c r="A474" s="200"/>
      <c r="C474" s="200"/>
      <c r="D474" s="200"/>
      <c r="E474" s="200"/>
      <c r="H474" s="221"/>
    </row>
    <row r="475" spans="1:8" ht="12.75">
      <c r="A475" s="200"/>
      <c r="C475" s="200"/>
      <c r="D475" s="200"/>
      <c r="E475" s="200"/>
      <c r="H475" s="221"/>
    </row>
    <row r="476" spans="1:8" ht="12.75">
      <c r="A476" s="200"/>
      <c r="C476" s="200"/>
      <c r="D476" s="200"/>
      <c r="E476" s="200"/>
      <c r="H476" s="221"/>
    </row>
    <row r="477" spans="1:8" ht="12.75">
      <c r="A477" s="200"/>
      <c r="C477" s="200"/>
      <c r="D477" s="200"/>
      <c r="E477" s="200"/>
      <c r="H477" s="221"/>
    </row>
    <row r="478" spans="1:8" ht="12.75">
      <c r="A478" s="200"/>
      <c r="C478" s="200"/>
      <c r="D478" s="200"/>
      <c r="E478" s="200"/>
      <c r="H478" s="221"/>
    </row>
    <row r="479" spans="1:8" ht="12.75">
      <c r="A479" s="200"/>
      <c r="C479" s="200"/>
      <c r="D479" s="200"/>
      <c r="E479" s="200"/>
      <c r="H479" s="221"/>
    </row>
    <row r="480" spans="1:8" ht="12.75">
      <c r="A480" s="200"/>
      <c r="C480" s="200"/>
      <c r="D480" s="200"/>
      <c r="E480" s="200"/>
      <c r="H480" s="221"/>
    </row>
    <row r="481" spans="1:8" ht="12.75">
      <c r="A481" s="200"/>
      <c r="C481" s="200"/>
      <c r="D481" s="200"/>
      <c r="E481" s="200"/>
      <c r="H481" s="221"/>
    </row>
    <row r="482" spans="1:8" ht="12.75">
      <c r="A482" s="200"/>
      <c r="C482" s="200"/>
      <c r="D482" s="200"/>
      <c r="E482" s="200"/>
      <c r="H482" s="221"/>
    </row>
    <row r="483" spans="1:8" ht="12.75">
      <c r="A483" s="200"/>
      <c r="C483" s="200"/>
      <c r="D483" s="200"/>
      <c r="E483" s="200"/>
      <c r="H483" s="221"/>
    </row>
    <row r="484" spans="1:8" ht="12.75">
      <c r="A484" s="200"/>
      <c r="C484" s="200"/>
      <c r="D484" s="200"/>
      <c r="E484" s="200"/>
      <c r="H484" s="221"/>
    </row>
    <row r="485" spans="1:8" ht="12.75">
      <c r="A485" s="200"/>
      <c r="C485" s="200"/>
      <c r="D485" s="200"/>
      <c r="E485" s="200"/>
      <c r="H485" s="221"/>
    </row>
    <row r="486" spans="1:8" ht="12.75">
      <c r="A486" s="200"/>
      <c r="C486" s="200"/>
      <c r="D486" s="200"/>
      <c r="E486" s="200"/>
      <c r="H486" s="221"/>
    </row>
    <row r="487" spans="1:8" ht="12.75">
      <c r="A487" s="200"/>
      <c r="C487" s="200"/>
      <c r="D487" s="200"/>
      <c r="E487" s="200"/>
      <c r="H487" s="221"/>
    </row>
    <row r="488" spans="1:8" ht="12.75">
      <c r="A488" s="200"/>
      <c r="C488" s="200"/>
      <c r="D488" s="200"/>
      <c r="E488" s="200"/>
      <c r="H488" s="221"/>
    </row>
    <row r="489" spans="1:8" ht="12.75">
      <c r="A489" s="200"/>
      <c r="C489" s="200"/>
      <c r="D489" s="200"/>
      <c r="E489" s="200"/>
      <c r="H489" s="221"/>
    </row>
    <row r="490" spans="1:8" ht="12.75">
      <c r="A490" s="200"/>
      <c r="C490" s="200"/>
      <c r="D490" s="200"/>
      <c r="E490" s="200"/>
      <c r="H490" s="221"/>
    </row>
    <row r="491" spans="1:8" ht="12.75">
      <c r="A491" s="200"/>
      <c r="C491" s="200"/>
      <c r="D491" s="200"/>
      <c r="E491" s="200"/>
      <c r="H491" s="221"/>
    </row>
    <row r="492" spans="1:8" ht="12.75">
      <c r="A492" s="200"/>
      <c r="C492" s="200"/>
      <c r="D492" s="200"/>
      <c r="E492" s="200"/>
      <c r="H492" s="221"/>
    </row>
    <row r="493" spans="1:8" ht="12.75">
      <c r="A493" s="200"/>
      <c r="C493" s="200"/>
      <c r="D493" s="200"/>
      <c r="E493" s="200"/>
      <c r="H493" s="221"/>
    </row>
    <row r="494" spans="1:8" ht="12.75">
      <c r="A494" s="200"/>
      <c r="C494" s="200"/>
      <c r="D494" s="200"/>
      <c r="E494" s="200"/>
      <c r="H494" s="221"/>
    </row>
    <row r="495" spans="1:8" ht="12.75">
      <c r="A495" s="200"/>
      <c r="C495" s="200"/>
      <c r="D495" s="200"/>
      <c r="E495" s="200"/>
      <c r="H495" s="221"/>
    </row>
    <row r="496" spans="1:8" ht="12.75">
      <c r="A496" s="200"/>
      <c r="C496" s="200"/>
      <c r="D496" s="200"/>
      <c r="E496" s="200"/>
      <c r="H496" s="221"/>
    </row>
    <row r="497" spans="1:8" ht="12.75">
      <c r="A497" s="200"/>
      <c r="C497" s="200"/>
      <c r="D497" s="200"/>
      <c r="E497" s="200"/>
      <c r="H497" s="221"/>
    </row>
    <row r="498" spans="1:8" ht="12.75">
      <c r="A498" s="200"/>
      <c r="C498" s="200"/>
      <c r="D498" s="200"/>
      <c r="E498" s="200"/>
      <c r="H498" s="221"/>
    </row>
    <row r="499" spans="1:8" ht="12.75">
      <c r="A499" s="200"/>
      <c r="C499" s="200"/>
      <c r="D499" s="200"/>
      <c r="E499" s="200"/>
      <c r="H499" s="221"/>
    </row>
    <row r="500" spans="1:8" ht="12.75">
      <c r="A500" s="200"/>
      <c r="C500" s="200"/>
      <c r="D500" s="200"/>
      <c r="E500" s="200"/>
      <c r="H500" s="221"/>
    </row>
    <row r="501" spans="1:8" ht="12.75">
      <c r="A501" s="200"/>
      <c r="C501" s="200"/>
      <c r="D501" s="200"/>
      <c r="E501" s="200"/>
      <c r="H501" s="221"/>
    </row>
    <row r="502" spans="1:8" ht="12.75">
      <c r="A502" s="200"/>
      <c r="C502" s="200"/>
      <c r="D502" s="200"/>
      <c r="E502" s="200"/>
      <c r="H502" s="221"/>
    </row>
    <row r="503" spans="1:8" ht="12.75">
      <c r="A503" s="200"/>
      <c r="C503" s="200"/>
      <c r="D503" s="200"/>
      <c r="E503" s="200"/>
      <c r="H503" s="221"/>
    </row>
    <row r="504" spans="1:8" ht="12.75">
      <c r="A504" s="200"/>
      <c r="C504" s="200"/>
      <c r="D504" s="200"/>
      <c r="E504" s="200"/>
      <c r="H504" s="221"/>
    </row>
    <row r="505" spans="1:8" ht="12.75">
      <c r="A505" s="200"/>
      <c r="C505" s="200"/>
      <c r="D505" s="200"/>
      <c r="E505" s="200"/>
      <c r="H505" s="221"/>
    </row>
    <row r="506" spans="1:8" ht="12.75">
      <c r="A506" s="200"/>
      <c r="C506" s="200"/>
      <c r="D506" s="200"/>
      <c r="E506" s="200"/>
      <c r="H506" s="221"/>
    </row>
    <row r="507" spans="1:8" ht="12.75">
      <c r="A507" s="200"/>
      <c r="C507" s="200"/>
      <c r="D507" s="200"/>
      <c r="E507" s="200"/>
      <c r="H507" s="221"/>
    </row>
    <row r="508" spans="1:8" ht="12.75">
      <c r="A508" s="200"/>
      <c r="C508" s="200"/>
      <c r="D508" s="200"/>
      <c r="E508" s="200"/>
      <c r="H508" s="221"/>
    </row>
    <row r="509" spans="1:8" ht="12.75">
      <c r="A509" s="200"/>
      <c r="C509" s="200"/>
      <c r="D509" s="200"/>
      <c r="E509" s="200"/>
      <c r="H509" s="221"/>
    </row>
    <row r="510" spans="1:8" ht="12.75">
      <c r="A510" s="200"/>
      <c r="C510" s="200"/>
      <c r="D510" s="200"/>
      <c r="E510" s="200"/>
      <c r="H510" s="221"/>
    </row>
    <row r="511" spans="1:8" ht="12.75">
      <c r="A511" s="200"/>
      <c r="C511" s="200"/>
      <c r="D511" s="200"/>
      <c r="E511" s="200"/>
      <c r="H511" s="221"/>
    </row>
    <row r="512" spans="1:8" ht="12.75">
      <c r="A512" s="200"/>
      <c r="C512" s="200"/>
      <c r="D512" s="200"/>
      <c r="E512" s="200"/>
      <c r="H512" s="221"/>
    </row>
    <row r="513" spans="1:8" ht="12.75">
      <c r="A513" s="200"/>
      <c r="C513" s="200"/>
      <c r="D513" s="200"/>
      <c r="E513" s="200"/>
      <c r="H513" s="221"/>
    </row>
    <row r="514" spans="1:8" ht="12.75">
      <c r="A514" s="200"/>
      <c r="C514" s="200"/>
      <c r="D514" s="200"/>
      <c r="E514" s="200"/>
      <c r="H514" s="221"/>
    </row>
    <row r="515" spans="1:8" ht="12.75">
      <c r="A515" s="200"/>
      <c r="C515" s="200"/>
      <c r="D515" s="200"/>
      <c r="E515" s="200"/>
      <c r="H515" s="221"/>
    </row>
    <row r="516" spans="1:8" ht="12.75">
      <c r="A516" s="200"/>
      <c r="C516" s="200"/>
      <c r="D516" s="200"/>
      <c r="E516" s="200"/>
      <c r="H516" s="221"/>
    </row>
    <row r="517" spans="1:8" ht="12.75">
      <c r="A517" s="200"/>
      <c r="C517" s="200"/>
      <c r="D517" s="200"/>
      <c r="E517" s="200"/>
      <c r="H517" s="221"/>
    </row>
    <row r="518" spans="1:8" ht="12.75">
      <c r="A518" s="200"/>
      <c r="C518" s="200"/>
      <c r="D518" s="200"/>
      <c r="E518" s="200"/>
      <c r="H518" s="221"/>
    </row>
    <row r="519" spans="1:8" ht="12.75">
      <c r="A519" s="200"/>
      <c r="C519" s="200"/>
      <c r="D519" s="200"/>
      <c r="E519" s="200"/>
      <c r="H519" s="221"/>
    </row>
    <row r="520" spans="1:8" ht="12.75">
      <c r="A520" s="200"/>
      <c r="C520" s="200"/>
      <c r="D520" s="200"/>
      <c r="E520" s="200"/>
      <c r="H520" s="221"/>
    </row>
    <row r="521" spans="1:8" ht="12.75">
      <c r="A521" s="200"/>
      <c r="C521" s="200"/>
      <c r="D521" s="200"/>
      <c r="E521" s="200"/>
      <c r="H521" s="221"/>
    </row>
    <row r="522" spans="1:8" ht="12.75">
      <c r="A522" s="200"/>
      <c r="C522" s="200"/>
      <c r="D522" s="200"/>
      <c r="E522" s="200"/>
      <c r="H522" s="221"/>
    </row>
    <row r="523" spans="1:8" ht="12.75">
      <c r="A523" s="200"/>
      <c r="C523" s="200"/>
      <c r="D523" s="200"/>
      <c r="E523" s="200"/>
      <c r="H523" s="221"/>
    </row>
    <row r="524" spans="1:8" ht="12.75">
      <c r="A524" s="200"/>
      <c r="C524" s="200"/>
      <c r="D524" s="200"/>
      <c r="E524" s="200"/>
      <c r="H524" s="221"/>
    </row>
    <row r="525" spans="1:8" ht="12.75">
      <c r="A525" s="200"/>
      <c r="C525" s="200"/>
      <c r="D525" s="200"/>
      <c r="E525" s="200"/>
      <c r="H525" s="221"/>
    </row>
    <row r="526" spans="1:8" ht="12.75">
      <c r="A526" s="200"/>
      <c r="C526" s="200"/>
      <c r="D526" s="200"/>
      <c r="E526" s="200"/>
      <c r="H526" s="221"/>
    </row>
    <row r="527" spans="1:8" ht="12.75">
      <c r="A527" s="200"/>
      <c r="C527" s="200"/>
      <c r="D527" s="200"/>
      <c r="E527" s="200"/>
      <c r="H527" s="221"/>
    </row>
    <row r="528" spans="1:8" ht="12.75">
      <c r="A528" s="200"/>
      <c r="C528" s="200"/>
      <c r="D528" s="200"/>
      <c r="E528" s="200"/>
      <c r="H528" s="221"/>
    </row>
    <row r="529" spans="1:8" ht="12.75">
      <c r="A529" s="200"/>
      <c r="C529" s="200"/>
      <c r="D529" s="200"/>
      <c r="E529" s="200"/>
      <c r="H529" s="221"/>
    </row>
    <row r="530" spans="1:8" ht="12.75">
      <c r="A530" s="200"/>
      <c r="C530" s="200"/>
      <c r="D530" s="200"/>
      <c r="E530" s="200"/>
      <c r="H530" s="221"/>
    </row>
    <row r="531" spans="1:8" ht="12.75">
      <c r="A531" s="200"/>
      <c r="C531" s="200"/>
      <c r="D531" s="200"/>
      <c r="E531" s="200"/>
      <c r="H531" s="221"/>
    </row>
    <row r="532" spans="1:8" ht="12.75">
      <c r="A532" s="200"/>
      <c r="C532" s="200"/>
      <c r="D532" s="200"/>
      <c r="E532" s="200"/>
      <c r="H532" s="221"/>
    </row>
    <row r="533" spans="1:8" ht="12.75">
      <c r="A533" s="200"/>
      <c r="C533" s="200"/>
      <c r="D533" s="200"/>
      <c r="E533" s="200"/>
      <c r="H533" s="221"/>
    </row>
    <row r="534" spans="1:8" ht="12.75">
      <c r="A534" s="200"/>
      <c r="C534" s="200"/>
      <c r="D534" s="200"/>
      <c r="E534" s="200"/>
      <c r="H534" s="221"/>
    </row>
    <row r="535" spans="1:8" ht="12.75">
      <c r="A535" s="200"/>
      <c r="C535" s="200"/>
      <c r="D535" s="200"/>
      <c r="E535" s="200"/>
      <c r="H535" s="221"/>
    </row>
    <row r="536" spans="1:8" ht="12.75">
      <c r="A536" s="200"/>
      <c r="C536" s="200"/>
      <c r="D536" s="200"/>
      <c r="E536" s="200"/>
      <c r="H536" s="221"/>
    </row>
    <row r="537" spans="1:8" ht="12.75">
      <c r="A537" s="200"/>
      <c r="C537" s="200"/>
      <c r="D537" s="200"/>
      <c r="E537" s="200"/>
      <c r="H537" s="221"/>
    </row>
    <row r="538" spans="1:8" ht="12.75">
      <c r="A538" s="200"/>
      <c r="C538" s="200"/>
      <c r="D538" s="200"/>
      <c r="E538" s="200"/>
      <c r="H538" s="221"/>
    </row>
    <row r="539" spans="1:8" ht="12.75">
      <c r="A539" s="200"/>
      <c r="C539" s="200"/>
      <c r="D539" s="200"/>
      <c r="E539" s="200"/>
      <c r="H539" s="221"/>
    </row>
    <row r="540" spans="1:8" ht="12.75">
      <c r="A540" s="200"/>
      <c r="C540" s="200"/>
      <c r="D540" s="200"/>
      <c r="E540" s="200"/>
      <c r="H540" s="221"/>
    </row>
    <row r="541" spans="1:8" ht="12.75">
      <c r="A541" s="200"/>
      <c r="C541" s="200"/>
      <c r="D541" s="200"/>
      <c r="E541" s="200"/>
      <c r="H541" s="221"/>
    </row>
    <row r="542" spans="1:8" ht="12.75">
      <c r="A542" s="200"/>
      <c r="C542" s="200"/>
      <c r="D542" s="200"/>
      <c r="E542" s="200"/>
      <c r="H542" s="221"/>
    </row>
    <row r="543" spans="1:8" ht="12.75">
      <c r="A543" s="200"/>
      <c r="C543" s="200"/>
      <c r="D543" s="200"/>
      <c r="E543" s="200"/>
      <c r="H543" s="221"/>
    </row>
    <row r="544" spans="1:8" ht="12.75">
      <c r="A544" s="200"/>
      <c r="C544" s="200"/>
      <c r="D544" s="200"/>
      <c r="E544" s="200"/>
      <c r="H544" s="221"/>
    </row>
    <row r="545" spans="1:8" ht="12.75">
      <c r="A545" s="200"/>
      <c r="C545" s="200"/>
      <c r="D545" s="200"/>
      <c r="E545" s="200"/>
      <c r="H545" s="221"/>
    </row>
    <row r="546" spans="1:8" ht="12.75">
      <c r="A546" s="200"/>
      <c r="C546" s="200"/>
      <c r="D546" s="200"/>
      <c r="E546" s="200"/>
      <c r="H546" s="221"/>
    </row>
    <row r="547" spans="1:8" ht="12.75">
      <c r="A547" s="200"/>
      <c r="C547" s="200"/>
      <c r="D547" s="200"/>
      <c r="E547" s="200"/>
      <c r="H547" s="221"/>
    </row>
    <row r="548" spans="1:8" ht="12.75">
      <c r="A548" s="200"/>
      <c r="C548" s="200"/>
      <c r="D548" s="200"/>
      <c r="E548" s="200"/>
      <c r="H548" s="221"/>
    </row>
    <row r="549" spans="1:8" ht="12.75">
      <c r="A549" s="200"/>
      <c r="C549" s="200"/>
      <c r="D549" s="200"/>
      <c r="E549" s="200"/>
      <c r="H549" s="221"/>
    </row>
    <row r="550" spans="1:8" ht="12.75">
      <c r="A550" s="200"/>
      <c r="C550" s="200"/>
      <c r="D550" s="200"/>
      <c r="E550" s="200"/>
      <c r="H550" s="221"/>
    </row>
    <row r="551" spans="1:8" ht="12.75">
      <c r="A551" s="200"/>
      <c r="C551" s="200"/>
      <c r="D551" s="200"/>
      <c r="E551" s="200"/>
      <c r="H551" s="221"/>
    </row>
    <row r="552" spans="1:8" ht="12.75">
      <c r="A552" s="200"/>
      <c r="C552" s="200"/>
      <c r="D552" s="200"/>
      <c r="E552" s="200"/>
      <c r="H552" s="221"/>
    </row>
    <row r="553" spans="1:8" ht="12.75">
      <c r="A553" s="200"/>
      <c r="C553" s="200"/>
      <c r="D553" s="200"/>
      <c r="E553" s="200"/>
      <c r="H553" s="221"/>
    </row>
    <row r="554" spans="1:8" ht="12.75">
      <c r="A554" s="200"/>
      <c r="C554" s="200"/>
      <c r="D554" s="200"/>
      <c r="E554" s="200"/>
      <c r="H554" s="221"/>
    </row>
    <row r="555" spans="1:8" ht="12.75">
      <c r="A555" s="200"/>
      <c r="C555" s="200"/>
      <c r="D555" s="200"/>
      <c r="E555" s="200"/>
      <c r="H555" s="221"/>
    </row>
    <row r="556" spans="1:8" ht="12.75">
      <c r="A556" s="200"/>
      <c r="C556" s="200"/>
      <c r="D556" s="200"/>
      <c r="E556" s="200"/>
      <c r="H556" s="221"/>
    </row>
    <row r="557" spans="1:8" ht="12.75">
      <c r="A557" s="200"/>
      <c r="C557" s="200"/>
      <c r="D557" s="200"/>
      <c r="E557" s="200"/>
      <c r="H557" s="221"/>
    </row>
    <row r="558" spans="1:8" ht="12.75">
      <c r="A558" s="200"/>
      <c r="C558" s="200"/>
      <c r="D558" s="200"/>
      <c r="E558" s="200"/>
      <c r="H558" s="221"/>
    </row>
    <row r="559" spans="1:8" ht="12.75">
      <c r="A559" s="200"/>
      <c r="C559" s="200"/>
      <c r="D559" s="200"/>
      <c r="E559" s="200"/>
      <c r="H559" s="221"/>
    </row>
    <row r="560" spans="1:8" ht="12.75">
      <c r="A560" s="200"/>
      <c r="C560" s="200"/>
      <c r="D560" s="200"/>
      <c r="E560" s="200"/>
      <c r="H560" s="221"/>
    </row>
    <row r="561" spans="1:8" ht="12.75">
      <c r="A561" s="200"/>
      <c r="C561" s="200"/>
      <c r="D561" s="200"/>
      <c r="E561" s="200"/>
      <c r="H561" s="221"/>
    </row>
    <row r="562" spans="1:8" ht="12.75">
      <c r="A562" s="200"/>
      <c r="C562" s="200"/>
      <c r="D562" s="200"/>
      <c r="E562" s="200"/>
      <c r="H562" s="221"/>
    </row>
    <row r="563" spans="1:8" ht="12.75">
      <c r="A563" s="200"/>
      <c r="C563" s="200"/>
      <c r="D563" s="200"/>
      <c r="E563" s="200"/>
      <c r="H563" s="221"/>
    </row>
    <row r="564" spans="1:8" ht="12.75">
      <c r="A564" s="200"/>
      <c r="C564" s="200"/>
      <c r="D564" s="200"/>
      <c r="E564" s="200"/>
      <c r="H564" s="221"/>
    </row>
    <row r="565" spans="1:8" ht="12.75">
      <c r="A565" s="200"/>
      <c r="C565" s="200"/>
      <c r="D565" s="200"/>
      <c r="E565" s="200"/>
      <c r="H565" s="221"/>
    </row>
    <row r="566" spans="1:8" ht="12.75">
      <c r="A566" s="200"/>
      <c r="C566" s="200"/>
      <c r="D566" s="200"/>
      <c r="E566" s="200"/>
      <c r="H566" s="221"/>
    </row>
    <row r="567" spans="1:8" ht="12.75">
      <c r="A567" s="200"/>
      <c r="C567" s="200"/>
      <c r="D567" s="200"/>
      <c r="E567" s="200"/>
      <c r="H567" s="221"/>
    </row>
    <row r="568" spans="1:8" ht="12.75">
      <c r="A568" s="200"/>
      <c r="C568" s="200"/>
      <c r="D568" s="200"/>
      <c r="E568" s="200"/>
      <c r="H568" s="221"/>
    </row>
    <row r="569" spans="1:8" ht="12.75">
      <c r="A569" s="200"/>
      <c r="C569" s="200"/>
      <c r="D569" s="200"/>
      <c r="E569" s="200"/>
      <c r="H569" s="221"/>
    </row>
    <row r="570" spans="1:8" ht="12.75">
      <c r="A570" s="200"/>
      <c r="C570" s="200"/>
      <c r="D570" s="200"/>
      <c r="E570" s="200"/>
      <c r="H570" s="221"/>
    </row>
    <row r="571" spans="1:8" ht="12.75">
      <c r="A571" s="200"/>
      <c r="C571" s="200"/>
      <c r="D571" s="200"/>
      <c r="E571" s="200"/>
      <c r="H571" s="221"/>
    </row>
    <row r="572" spans="1:8" ht="12.75">
      <c r="A572" s="200"/>
      <c r="C572" s="200"/>
      <c r="D572" s="200"/>
      <c r="E572" s="200"/>
      <c r="H572" s="221"/>
    </row>
    <row r="573" spans="1:8" ht="12.75">
      <c r="A573" s="200"/>
      <c r="C573" s="200"/>
      <c r="D573" s="200"/>
      <c r="E573" s="200"/>
      <c r="H573" s="221"/>
    </row>
    <row r="574" spans="1:8" ht="12.75">
      <c r="A574" s="200"/>
      <c r="C574" s="200"/>
      <c r="D574" s="200"/>
      <c r="E574" s="200"/>
      <c r="H574" s="221"/>
    </row>
    <row r="575" spans="1:8" ht="12.75">
      <c r="A575" s="200"/>
      <c r="C575" s="200"/>
      <c r="D575" s="200"/>
      <c r="E575" s="200"/>
      <c r="H575" s="221"/>
    </row>
    <row r="576" spans="1:8" ht="12.75">
      <c r="A576" s="200"/>
      <c r="C576" s="200"/>
      <c r="D576" s="200"/>
      <c r="E576" s="200"/>
      <c r="H576" s="221"/>
    </row>
    <row r="577" spans="1:8" ht="12.75">
      <c r="A577" s="200"/>
      <c r="C577" s="200"/>
      <c r="D577" s="200"/>
      <c r="E577" s="200"/>
      <c r="H577" s="221"/>
    </row>
    <row r="578" spans="1:8" ht="12.75">
      <c r="A578" s="200"/>
      <c r="C578" s="200"/>
      <c r="D578" s="200"/>
      <c r="E578" s="200"/>
      <c r="H578" s="221"/>
    </row>
    <row r="579" spans="1:8" ht="12.75">
      <c r="A579" s="200"/>
      <c r="C579" s="200"/>
      <c r="D579" s="200"/>
      <c r="E579" s="200"/>
      <c r="H579" s="221"/>
    </row>
    <row r="580" spans="1:8" ht="12.75">
      <c r="A580" s="200"/>
      <c r="C580" s="200"/>
      <c r="D580" s="200"/>
      <c r="E580" s="200"/>
      <c r="H580" s="221"/>
    </row>
    <row r="581" spans="1:8" ht="12.75">
      <c r="A581" s="200"/>
      <c r="C581" s="200"/>
      <c r="D581" s="200"/>
      <c r="E581" s="200"/>
      <c r="H581" s="221"/>
    </row>
    <row r="582" spans="1:8" ht="12.75">
      <c r="A582" s="200"/>
      <c r="C582" s="200"/>
      <c r="D582" s="200"/>
      <c r="E582" s="200"/>
      <c r="H582" s="221"/>
    </row>
    <row r="583" spans="1:8" ht="12.75">
      <c r="A583" s="200"/>
      <c r="C583" s="200"/>
      <c r="D583" s="200"/>
      <c r="E583" s="200"/>
      <c r="H583" s="221"/>
    </row>
    <row r="584" spans="1:8" ht="12.75">
      <c r="A584" s="200"/>
      <c r="C584" s="200"/>
      <c r="D584" s="200"/>
      <c r="E584" s="200"/>
      <c r="H584" s="221"/>
    </row>
    <row r="585" spans="1:8" ht="12.75">
      <c r="A585" s="200"/>
      <c r="C585" s="200"/>
      <c r="D585" s="200"/>
      <c r="E585" s="200"/>
      <c r="H585" s="221"/>
    </row>
    <row r="586" spans="1:8" ht="12.75">
      <c r="A586" s="200"/>
      <c r="C586" s="200"/>
      <c r="D586" s="200"/>
      <c r="E586" s="200"/>
      <c r="H586" s="221"/>
    </row>
    <row r="587" spans="1:8" ht="12.75">
      <c r="A587" s="200"/>
      <c r="C587" s="200"/>
      <c r="D587" s="200"/>
      <c r="E587" s="200"/>
      <c r="H587" s="221"/>
    </row>
    <row r="588" spans="1:8" ht="12.75">
      <c r="A588" s="200"/>
      <c r="C588" s="200"/>
      <c r="D588" s="200"/>
      <c r="E588" s="200"/>
      <c r="H588" s="221"/>
    </row>
    <row r="589" spans="1:8" ht="12.75">
      <c r="A589" s="200"/>
      <c r="C589" s="200"/>
      <c r="D589" s="200"/>
      <c r="E589" s="200"/>
      <c r="H589" s="221"/>
    </row>
    <row r="590" spans="1:8" ht="12.75">
      <c r="A590" s="200"/>
      <c r="C590" s="200"/>
      <c r="D590" s="200"/>
      <c r="E590" s="200"/>
      <c r="H590" s="221"/>
    </row>
    <row r="591" spans="1:8" ht="12.75">
      <c r="A591" s="200"/>
      <c r="C591" s="200"/>
      <c r="D591" s="200"/>
      <c r="E591" s="200"/>
      <c r="H591" s="221"/>
    </row>
    <row r="592" spans="1:8" ht="12.75">
      <c r="A592" s="200"/>
      <c r="C592" s="200"/>
      <c r="D592" s="200"/>
      <c r="E592" s="200"/>
      <c r="H592" s="221"/>
    </row>
    <row r="593" spans="1:8" ht="12.75">
      <c r="A593" s="200"/>
      <c r="C593" s="200"/>
      <c r="D593" s="200"/>
      <c r="E593" s="200"/>
      <c r="H593" s="221"/>
    </row>
    <row r="594" spans="1:8" ht="12.75">
      <c r="A594" s="200"/>
      <c r="C594" s="200"/>
      <c r="D594" s="200"/>
      <c r="E594" s="200"/>
      <c r="H594" s="221"/>
    </row>
    <row r="595" spans="1:8" ht="12.75">
      <c r="A595" s="200"/>
      <c r="C595" s="200"/>
      <c r="D595" s="200"/>
      <c r="E595" s="200"/>
      <c r="H595" s="221"/>
    </row>
    <row r="596" spans="1:8" ht="12.75">
      <c r="A596" s="200"/>
      <c r="C596" s="200"/>
      <c r="D596" s="200"/>
      <c r="E596" s="200"/>
      <c r="H596" s="221"/>
    </row>
    <row r="597" spans="1:8" ht="12.75">
      <c r="A597" s="200"/>
      <c r="C597" s="200"/>
      <c r="D597" s="200"/>
      <c r="E597" s="200"/>
      <c r="H597" s="221"/>
    </row>
    <row r="598" spans="1:8" ht="12.75">
      <c r="A598" s="200"/>
      <c r="C598" s="200"/>
      <c r="D598" s="200"/>
      <c r="E598" s="200"/>
      <c r="H598" s="221"/>
    </row>
    <row r="599" spans="1:8" ht="12.75">
      <c r="A599" s="200"/>
      <c r="C599" s="200"/>
      <c r="D599" s="200"/>
      <c r="E599" s="200"/>
      <c r="H599" s="221"/>
    </row>
    <row r="600" spans="1:8" ht="12.75">
      <c r="A600" s="200"/>
      <c r="C600" s="200"/>
      <c r="D600" s="200"/>
      <c r="E600" s="200"/>
      <c r="H600" s="221"/>
    </row>
    <row r="601" spans="1:8" ht="12.75">
      <c r="A601" s="200"/>
      <c r="C601" s="200"/>
      <c r="D601" s="200"/>
      <c r="E601" s="200"/>
      <c r="H601" s="221"/>
    </row>
    <row r="602" spans="1:8" ht="12.75">
      <c r="A602" s="200"/>
      <c r="C602" s="200"/>
      <c r="D602" s="200"/>
      <c r="E602" s="200"/>
      <c r="H602" s="221"/>
    </row>
    <row r="603" spans="1:8" ht="12.75">
      <c r="A603" s="200"/>
      <c r="C603" s="200"/>
      <c r="D603" s="200"/>
      <c r="E603" s="200"/>
      <c r="H603" s="221"/>
    </row>
    <row r="604" spans="1:8" ht="12.75">
      <c r="A604" s="200"/>
      <c r="C604" s="200"/>
      <c r="D604" s="200"/>
      <c r="E604" s="200"/>
      <c r="H604" s="221"/>
    </row>
    <row r="605" spans="1:8" ht="12.75">
      <c r="A605" s="200"/>
      <c r="C605" s="200"/>
      <c r="D605" s="200"/>
      <c r="E605" s="200"/>
      <c r="H605" s="221"/>
    </row>
    <row r="606" spans="1:8" ht="12.75">
      <c r="A606" s="200"/>
      <c r="C606" s="200"/>
      <c r="D606" s="200"/>
      <c r="E606" s="200"/>
      <c r="H606" s="221"/>
    </row>
    <row r="607" spans="1:8" ht="12.75">
      <c r="A607" s="200"/>
      <c r="C607" s="200"/>
      <c r="D607" s="200"/>
      <c r="E607" s="200"/>
      <c r="H607" s="221"/>
    </row>
    <row r="608" spans="1:8" ht="12.75">
      <c r="A608" s="200"/>
      <c r="C608" s="200"/>
      <c r="D608" s="200"/>
      <c r="E608" s="200"/>
      <c r="H608" s="221"/>
    </row>
    <row r="609" spans="1:8" ht="12.75">
      <c r="A609" s="200"/>
      <c r="C609" s="200"/>
      <c r="D609" s="200"/>
      <c r="E609" s="200"/>
      <c r="H609" s="221"/>
    </row>
    <row r="610" spans="1:8" ht="12.75">
      <c r="A610" s="200"/>
      <c r="C610" s="200"/>
      <c r="D610" s="200"/>
      <c r="E610" s="200"/>
      <c r="H610" s="221"/>
    </row>
    <row r="611" spans="1:8" ht="12.75">
      <c r="A611" s="200"/>
      <c r="C611" s="200"/>
      <c r="D611" s="200"/>
      <c r="E611" s="200"/>
      <c r="H611" s="221"/>
    </row>
    <row r="612" spans="1:8" ht="12.75">
      <c r="A612" s="200"/>
      <c r="C612" s="200"/>
      <c r="D612" s="200"/>
      <c r="E612" s="200"/>
      <c r="H612" s="221"/>
    </row>
    <row r="613" spans="1:8" ht="12.75">
      <c r="A613" s="200"/>
      <c r="C613" s="200"/>
      <c r="D613" s="200"/>
      <c r="E613" s="200"/>
      <c r="H613" s="221"/>
    </row>
    <row r="614" spans="1:8" ht="12.75">
      <c r="A614" s="200"/>
      <c r="C614" s="200"/>
      <c r="D614" s="200"/>
      <c r="E614" s="200"/>
      <c r="H614" s="221"/>
    </row>
    <row r="615" spans="1:8" ht="12.75">
      <c r="A615" s="200"/>
      <c r="C615" s="200"/>
      <c r="D615" s="200"/>
      <c r="E615" s="200"/>
      <c r="H615" s="221"/>
    </row>
    <row r="616" spans="1:8" ht="12.75">
      <c r="A616" s="200"/>
      <c r="C616" s="200"/>
      <c r="D616" s="200"/>
      <c r="E616" s="200"/>
      <c r="H616" s="221"/>
    </row>
    <row r="617" spans="1:8" ht="12.75">
      <c r="A617" s="200"/>
      <c r="C617" s="200"/>
      <c r="D617" s="200"/>
      <c r="E617" s="200"/>
      <c r="H617" s="221"/>
    </row>
    <row r="618" spans="1:8" ht="12.75">
      <c r="A618" s="200"/>
      <c r="C618" s="200"/>
      <c r="D618" s="200"/>
      <c r="E618" s="200"/>
      <c r="H618" s="221"/>
    </row>
    <row r="619" spans="1:8" ht="12.75">
      <c r="A619" s="200"/>
      <c r="C619" s="200"/>
      <c r="D619" s="200"/>
      <c r="E619" s="200"/>
      <c r="H619" s="221"/>
    </row>
    <row r="620" spans="1:8" ht="12.75">
      <c r="A620" s="200"/>
      <c r="C620" s="200"/>
      <c r="D620" s="200"/>
      <c r="E620" s="200"/>
      <c r="H620" s="221"/>
    </row>
    <row r="621" spans="1:8" ht="12.75">
      <c r="A621" s="200"/>
      <c r="C621" s="200"/>
      <c r="D621" s="200"/>
      <c r="E621" s="200"/>
      <c r="H621" s="221"/>
    </row>
    <row r="622" spans="1:8" ht="12.75">
      <c r="A622" s="200"/>
      <c r="C622" s="200"/>
      <c r="D622" s="200"/>
      <c r="E622" s="200"/>
      <c r="H622" s="221"/>
    </row>
    <row r="623" spans="1:8" ht="12.75">
      <c r="A623" s="200"/>
      <c r="C623" s="200"/>
      <c r="D623" s="200"/>
      <c r="E623" s="200"/>
      <c r="H623" s="221"/>
    </row>
    <row r="624" spans="1:8" ht="12.75">
      <c r="A624" s="200"/>
      <c r="C624" s="200"/>
      <c r="D624" s="200"/>
      <c r="E624" s="200"/>
      <c r="H624" s="221"/>
    </row>
    <row r="625" spans="1:8" ht="12.75">
      <c r="A625" s="200"/>
      <c r="C625" s="200"/>
      <c r="D625" s="200"/>
      <c r="E625" s="200"/>
      <c r="H625" s="221"/>
    </row>
    <row r="626" spans="1:8" ht="12.75">
      <c r="A626" s="200"/>
      <c r="C626" s="200"/>
      <c r="D626" s="200"/>
      <c r="E626" s="200"/>
      <c r="H626" s="221"/>
    </row>
    <row r="627" spans="1:8" ht="12.75">
      <c r="A627" s="200"/>
      <c r="C627" s="200"/>
      <c r="D627" s="200"/>
      <c r="E627" s="200"/>
      <c r="H627" s="221"/>
    </row>
    <row r="628" spans="1:8" ht="12.75">
      <c r="A628" s="200"/>
      <c r="C628" s="200"/>
      <c r="D628" s="200"/>
      <c r="E628" s="200"/>
      <c r="H628" s="221"/>
    </row>
    <row r="629" spans="1:8" ht="12.75">
      <c r="A629" s="200"/>
      <c r="C629" s="200"/>
      <c r="D629" s="200"/>
      <c r="E629" s="200"/>
      <c r="H629" s="221"/>
    </row>
    <row r="630" spans="1:8" ht="12.75">
      <c r="A630" s="200"/>
      <c r="C630" s="200"/>
      <c r="D630" s="200"/>
      <c r="E630" s="200"/>
      <c r="H630" s="221"/>
    </row>
    <row r="631" spans="1:8" ht="12.75">
      <c r="A631" s="200"/>
      <c r="C631" s="200"/>
      <c r="D631" s="200"/>
      <c r="E631" s="200"/>
      <c r="H631" s="221"/>
    </row>
    <row r="632" spans="1:8" ht="12.75">
      <c r="A632" s="200"/>
      <c r="C632" s="200"/>
      <c r="D632" s="200"/>
      <c r="E632" s="200"/>
      <c r="H632" s="221"/>
    </row>
    <row r="633" spans="1:8" ht="12.75">
      <c r="A633" s="200"/>
      <c r="C633" s="200"/>
      <c r="D633" s="200"/>
      <c r="E633" s="200"/>
      <c r="H633" s="221"/>
    </row>
    <row r="634" spans="1:8" ht="12.75">
      <c r="A634" s="200"/>
      <c r="C634" s="200"/>
      <c r="D634" s="200"/>
      <c r="E634" s="200"/>
      <c r="H634" s="221"/>
    </row>
    <row r="635" spans="1:8" ht="12.75">
      <c r="A635" s="200"/>
      <c r="C635" s="200"/>
      <c r="D635" s="200"/>
      <c r="E635" s="200"/>
      <c r="H635" s="221"/>
    </row>
    <row r="636" spans="1:8" ht="12.75">
      <c r="A636" s="200"/>
      <c r="C636" s="200"/>
      <c r="D636" s="200"/>
      <c r="E636" s="200"/>
      <c r="H636" s="221"/>
    </row>
    <row r="637" spans="1:8" ht="12.75">
      <c r="A637" s="200"/>
      <c r="C637" s="200"/>
      <c r="D637" s="200"/>
      <c r="E637" s="200"/>
      <c r="H637" s="221"/>
    </row>
    <row r="638" spans="1:8" ht="12.75">
      <c r="A638" s="200"/>
      <c r="C638" s="200"/>
      <c r="D638" s="200"/>
      <c r="E638" s="200"/>
      <c r="H638" s="221"/>
    </row>
    <row r="639" spans="1:8" ht="12.75">
      <c r="A639" s="200"/>
      <c r="C639" s="200"/>
      <c r="D639" s="200"/>
      <c r="E639" s="200"/>
      <c r="H639" s="221"/>
    </row>
    <row r="640" spans="1:8" ht="12.75">
      <c r="A640" s="200"/>
      <c r="C640" s="200"/>
      <c r="D640" s="200"/>
      <c r="E640" s="200"/>
      <c r="H640" s="221"/>
    </row>
    <row r="641" spans="1:8" ht="12.75">
      <c r="A641" s="200"/>
      <c r="C641" s="200"/>
      <c r="D641" s="200"/>
      <c r="E641" s="200"/>
      <c r="H641" s="221"/>
    </row>
    <row r="642" spans="1:8" ht="12.75">
      <c r="A642" s="200"/>
      <c r="C642" s="200"/>
      <c r="D642" s="200"/>
      <c r="E642" s="200"/>
      <c r="H642" s="221"/>
    </row>
    <row r="643" spans="1:8" ht="12.75">
      <c r="A643" s="200"/>
      <c r="C643" s="200"/>
      <c r="D643" s="200"/>
      <c r="E643" s="200"/>
      <c r="H643" s="221"/>
    </row>
    <row r="644" spans="1:8" ht="12.75">
      <c r="A644" s="200"/>
      <c r="C644" s="200"/>
      <c r="D644" s="200"/>
      <c r="E644" s="200"/>
      <c r="H644" s="221"/>
    </row>
    <row r="645" spans="1:8" ht="12.75">
      <c r="A645" s="200"/>
      <c r="C645" s="200"/>
      <c r="D645" s="200"/>
      <c r="E645" s="200"/>
      <c r="H645" s="221"/>
    </row>
    <row r="646" spans="1:8" ht="12.75">
      <c r="A646" s="200"/>
      <c r="C646" s="200"/>
      <c r="D646" s="200"/>
      <c r="E646" s="200"/>
      <c r="H646" s="221"/>
    </row>
    <row r="647" spans="1:8" ht="12.75">
      <c r="A647" s="200"/>
      <c r="C647" s="200"/>
      <c r="D647" s="200"/>
      <c r="E647" s="200"/>
      <c r="H647" s="221"/>
    </row>
    <row r="648" spans="1:8" ht="12.75">
      <c r="A648" s="200"/>
      <c r="C648" s="200"/>
      <c r="D648" s="200"/>
      <c r="E648" s="200"/>
      <c r="H648" s="221"/>
    </row>
    <row r="649" spans="1:8" ht="12.75">
      <c r="A649" s="200"/>
      <c r="C649" s="200"/>
      <c r="D649" s="200"/>
      <c r="E649" s="200"/>
      <c r="H649" s="221"/>
    </row>
    <row r="650" spans="1:8" ht="12.75">
      <c r="A650" s="200"/>
      <c r="C650" s="200"/>
      <c r="D650" s="200"/>
      <c r="E650" s="200"/>
      <c r="H650" s="221"/>
    </row>
    <row r="651" spans="1:8" ht="12.75">
      <c r="A651" s="200"/>
      <c r="C651" s="200"/>
      <c r="D651" s="200"/>
      <c r="E651" s="200"/>
      <c r="H651" s="221"/>
    </row>
    <row r="652" spans="1:8" ht="12.75">
      <c r="A652" s="200"/>
      <c r="C652" s="200"/>
      <c r="D652" s="200"/>
      <c r="E652" s="200"/>
      <c r="H652" s="221"/>
    </row>
    <row r="653" spans="1:8" ht="12.75">
      <c r="A653" s="200"/>
      <c r="C653" s="200"/>
      <c r="D653" s="200"/>
      <c r="E653" s="200"/>
      <c r="H653" s="221"/>
    </row>
    <row r="654" spans="1:8" ht="12.75">
      <c r="A654" s="200"/>
      <c r="C654" s="200"/>
      <c r="D654" s="200"/>
      <c r="E654" s="200"/>
      <c r="H654" s="221"/>
    </row>
    <row r="655" spans="1:8" ht="12.75">
      <c r="A655" s="200"/>
      <c r="C655" s="200"/>
      <c r="D655" s="200"/>
      <c r="E655" s="200"/>
      <c r="H655" s="221"/>
    </row>
    <row r="656" spans="1:8" ht="12.75">
      <c r="A656" s="200"/>
      <c r="C656" s="200"/>
      <c r="D656" s="200"/>
      <c r="E656" s="200"/>
      <c r="H656" s="221"/>
    </row>
    <row r="657" spans="1:8" ht="12.75">
      <c r="A657" s="200"/>
      <c r="C657" s="200"/>
      <c r="D657" s="200"/>
      <c r="E657" s="200"/>
      <c r="H657" s="221"/>
    </row>
    <row r="658" spans="1:8" ht="12.75">
      <c r="A658" s="200"/>
      <c r="C658" s="200"/>
      <c r="D658" s="200"/>
      <c r="E658" s="200"/>
      <c r="H658" s="221"/>
    </row>
    <row r="659" spans="1:8" ht="12.75">
      <c r="A659" s="200"/>
      <c r="C659" s="200"/>
      <c r="D659" s="200"/>
      <c r="E659" s="200"/>
      <c r="H659" s="221"/>
    </row>
    <row r="660" spans="1:8" ht="12.75">
      <c r="A660" s="200"/>
      <c r="C660" s="200"/>
      <c r="D660" s="200"/>
      <c r="E660" s="200"/>
      <c r="H660" s="221"/>
    </row>
    <row r="661" spans="1:8" ht="12.75">
      <c r="A661" s="200"/>
      <c r="C661" s="200"/>
      <c r="D661" s="200"/>
      <c r="E661" s="200"/>
      <c r="H661" s="221"/>
    </row>
    <row r="662" spans="1:8" ht="12.75">
      <c r="A662" s="200"/>
      <c r="C662" s="200"/>
      <c r="D662" s="200"/>
      <c r="E662" s="200"/>
      <c r="H662" s="221"/>
    </row>
    <row r="663" spans="1:8" ht="12.75">
      <c r="A663" s="200"/>
      <c r="C663" s="200"/>
      <c r="D663" s="200"/>
      <c r="E663" s="200"/>
      <c r="H663" s="221"/>
    </row>
    <row r="664" spans="1:8" ht="12.75">
      <c r="A664" s="200"/>
      <c r="C664" s="200"/>
      <c r="D664" s="200"/>
      <c r="E664" s="200"/>
      <c r="H664" s="221"/>
    </row>
    <row r="665" spans="1:8" ht="12.75">
      <c r="A665" s="200"/>
      <c r="C665" s="200"/>
      <c r="D665" s="200"/>
      <c r="E665" s="200"/>
      <c r="H665" s="221"/>
    </row>
    <row r="666" spans="1:8" ht="12.75">
      <c r="A666" s="200"/>
      <c r="C666" s="200"/>
      <c r="D666" s="200"/>
      <c r="E666" s="200"/>
      <c r="H666" s="221"/>
    </row>
    <row r="667" spans="1:8" ht="12.75">
      <c r="A667" s="200"/>
      <c r="C667" s="200"/>
      <c r="D667" s="200"/>
      <c r="E667" s="200"/>
      <c r="H667" s="221"/>
    </row>
    <row r="668" spans="1:8" ht="12.75">
      <c r="A668" s="200"/>
      <c r="C668" s="200"/>
      <c r="D668" s="200"/>
      <c r="E668" s="200"/>
      <c r="H668" s="221"/>
    </row>
    <row r="669" spans="1:8" ht="12.75">
      <c r="A669" s="200"/>
      <c r="C669" s="200"/>
      <c r="D669" s="200"/>
      <c r="E669" s="200"/>
      <c r="H669" s="221"/>
    </row>
    <row r="670" spans="1:8" ht="12.75">
      <c r="A670" s="200"/>
      <c r="C670" s="200"/>
      <c r="D670" s="200"/>
      <c r="E670" s="200"/>
      <c r="H670" s="221"/>
    </row>
    <row r="671" spans="1:8" ht="12.75">
      <c r="A671" s="200"/>
      <c r="C671" s="200"/>
      <c r="D671" s="200"/>
      <c r="E671" s="200"/>
      <c r="H671" s="221"/>
    </row>
    <row r="672" spans="1:8" ht="12.75">
      <c r="A672" s="200"/>
      <c r="C672" s="200"/>
      <c r="D672" s="200"/>
      <c r="E672" s="200"/>
      <c r="H672" s="221"/>
    </row>
    <row r="673" spans="1:8" ht="12.75">
      <c r="A673" s="200"/>
      <c r="C673" s="200"/>
      <c r="D673" s="200"/>
      <c r="E673" s="200"/>
      <c r="H673" s="221"/>
    </row>
    <row r="674" spans="1:8" ht="12.75">
      <c r="A674" s="200"/>
      <c r="C674" s="200"/>
      <c r="D674" s="200"/>
      <c r="E674" s="200"/>
      <c r="H674" s="221"/>
    </row>
    <row r="675" spans="1:8" ht="12.75">
      <c r="A675" s="200"/>
      <c r="C675" s="200"/>
      <c r="D675" s="200"/>
      <c r="E675" s="200"/>
      <c r="H675" s="221"/>
    </row>
    <row r="676" spans="1:8" ht="12.75">
      <c r="A676" s="200"/>
      <c r="C676" s="200"/>
      <c r="D676" s="200"/>
      <c r="E676" s="200"/>
      <c r="H676" s="221"/>
    </row>
    <row r="677" spans="1:8" ht="12.75">
      <c r="A677" s="200"/>
      <c r="C677" s="200"/>
      <c r="D677" s="200"/>
      <c r="E677" s="200"/>
      <c r="H677" s="221"/>
    </row>
    <row r="678" spans="1:8" ht="12.75">
      <c r="A678" s="200"/>
      <c r="C678" s="200"/>
      <c r="D678" s="200"/>
      <c r="E678" s="200"/>
      <c r="H678" s="221"/>
    </row>
    <row r="679" spans="1:8" ht="12.75">
      <c r="A679" s="200"/>
      <c r="C679" s="200"/>
      <c r="D679" s="200"/>
      <c r="E679" s="200"/>
      <c r="H679" s="221"/>
    </row>
    <row r="680" spans="1:8" ht="12.75">
      <c r="A680" s="200"/>
      <c r="C680" s="200"/>
      <c r="D680" s="200"/>
      <c r="E680" s="200"/>
      <c r="H680" s="221"/>
    </row>
    <row r="681" spans="1:8" ht="12.75">
      <c r="A681" s="200"/>
      <c r="C681" s="200"/>
      <c r="D681" s="200"/>
      <c r="E681" s="200"/>
      <c r="H681" s="221"/>
    </row>
    <row r="682" spans="1:8" ht="12.75">
      <c r="A682" s="200"/>
      <c r="C682" s="200"/>
      <c r="D682" s="200"/>
      <c r="E682" s="200"/>
      <c r="H682" s="221"/>
    </row>
    <row r="683" spans="1:8" ht="12.75">
      <c r="A683" s="200"/>
      <c r="C683" s="200"/>
      <c r="D683" s="200"/>
      <c r="E683" s="200"/>
      <c r="H683" s="221"/>
    </row>
    <row r="684" spans="1:8" ht="12.75">
      <c r="A684" s="200"/>
      <c r="C684" s="200"/>
      <c r="D684" s="200"/>
      <c r="E684" s="200"/>
      <c r="H684" s="221"/>
    </row>
    <row r="685" spans="1:8" ht="12.75">
      <c r="A685" s="200"/>
      <c r="C685" s="200"/>
      <c r="D685" s="200"/>
      <c r="E685" s="200"/>
      <c r="H685" s="221"/>
    </row>
    <row r="686" spans="1:8" ht="12.75">
      <c r="A686" s="200"/>
      <c r="C686" s="200"/>
      <c r="D686" s="200"/>
      <c r="E686" s="200"/>
      <c r="H686" s="221"/>
    </row>
    <row r="687" spans="1:8" ht="12.75">
      <c r="A687" s="200"/>
      <c r="C687" s="200"/>
      <c r="D687" s="200"/>
      <c r="E687" s="200"/>
      <c r="H687" s="221"/>
    </row>
    <row r="688" spans="1:8" ht="12.75">
      <c r="A688" s="200"/>
      <c r="C688" s="200"/>
      <c r="D688" s="200"/>
      <c r="E688" s="200"/>
      <c r="H688" s="221"/>
    </row>
    <row r="689" spans="1:8" ht="12.75">
      <c r="A689" s="200"/>
      <c r="C689" s="200"/>
      <c r="D689" s="200"/>
      <c r="E689" s="200"/>
      <c r="H689" s="221"/>
    </row>
    <row r="690" spans="1:8" ht="12.75">
      <c r="A690" s="200"/>
      <c r="C690" s="200"/>
      <c r="D690" s="200"/>
      <c r="E690" s="200"/>
      <c r="H690" s="221"/>
    </row>
    <row r="691" spans="1:8" ht="12.75">
      <c r="A691" s="200"/>
      <c r="C691" s="200"/>
      <c r="D691" s="200"/>
      <c r="E691" s="200"/>
      <c r="H691" s="221"/>
    </row>
    <row r="692" spans="1:8" ht="12.75">
      <c r="A692" s="200"/>
      <c r="C692" s="200"/>
      <c r="D692" s="200"/>
      <c r="E692" s="200"/>
      <c r="H692" s="221"/>
    </row>
    <row r="693" spans="1:8" ht="12.75">
      <c r="A693" s="200"/>
      <c r="C693" s="200"/>
      <c r="D693" s="200"/>
      <c r="E693" s="200"/>
      <c r="H693" s="221"/>
    </row>
    <row r="694" spans="1:8" ht="12.75">
      <c r="A694" s="200"/>
      <c r="C694" s="200"/>
      <c r="D694" s="200"/>
      <c r="E694" s="200"/>
      <c r="H694" s="221"/>
    </row>
    <row r="695" spans="1:8" ht="12.75">
      <c r="A695" s="200"/>
      <c r="C695" s="200"/>
      <c r="D695" s="200"/>
      <c r="E695" s="200"/>
      <c r="H695" s="221"/>
    </row>
    <row r="696" spans="1:8" ht="12.75">
      <c r="A696" s="200"/>
      <c r="C696" s="200"/>
      <c r="D696" s="200"/>
      <c r="E696" s="200"/>
      <c r="H696" s="221"/>
    </row>
    <row r="697" spans="1:8" ht="12.75">
      <c r="A697" s="200"/>
      <c r="C697" s="200"/>
      <c r="D697" s="200"/>
      <c r="E697" s="200"/>
      <c r="H697" s="221"/>
    </row>
    <row r="698" spans="1:8" ht="12.75">
      <c r="A698" s="200"/>
      <c r="C698" s="200"/>
      <c r="D698" s="200"/>
      <c r="E698" s="200"/>
      <c r="H698" s="221"/>
    </row>
    <row r="699" spans="1:8" ht="12.75">
      <c r="A699" s="200"/>
      <c r="C699" s="200"/>
      <c r="D699" s="200"/>
      <c r="E699" s="200"/>
      <c r="H699" s="221"/>
    </row>
    <row r="700" spans="1:8" ht="12.75">
      <c r="A700" s="200"/>
      <c r="C700" s="200"/>
      <c r="D700" s="200"/>
      <c r="E700" s="200"/>
      <c r="H700" s="221"/>
    </row>
    <row r="701" spans="1:8" ht="12.75">
      <c r="A701" s="200"/>
      <c r="C701" s="200"/>
      <c r="D701" s="200"/>
      <c r="E701" s="200"/>
      <c r="H701" s="221"/>
    </row>
    <row r="702" spans="1:8" ht="12.75">
      <c r="A702" s="200"/>
      <c r="C702" s="200"/>
      <c r="D702" s="200"/>
      <c r="E702" s="200"/>
      <c r="H702" s="221"/>
    </row>
    <row r="703" spans="1:8" ht="12.75">
      <c r="A703" s="200"/>
      <c r="C703" s="200"/>
      <c r="D703" s="200"/>
      <c r="E703" s="200"/>
      <c r="H703" s="221"/>
    </row>
    <row r="704" spans="1:8" ht="12.75">
      <c r="A704" s="200"/>
      <c r="C704" s="200"/>
      <c r="D704" s="200"/>
      <c r="E704" s="200"/>
      <c r="H704" s="221"/>
    </row>
    <row r="705" spans="1:8" ht="12.75">
      <c r="A705" s="200"/>
      <c r="C705" s="200"/>
      <c r="D705" s="200"/>
      <c r="E705" s="200"/>
      <c r="H705" s="221"/>
    </row>
    <row r="706" spans="1:8" ht="12.75">
      <c r="A706" s="200"/>
      <c r="C706" s="200"/>
      <c r="D706" s="200"/>
      <c r="E706" s="200"/>
      <c r="H706" s="221"/>
    </row>
    <row r="707" spans="1:8" ht="12.75">
      <c r="A707" s="200"/>
      <c r="C707" s="200"/>
      <c r="D707" s="200"/>
      <c r="E707" s="200"/>
      <c r="H707" s="221"/>
    </row>
    <row r="708" spans="1:8" ht="12.75">
      <c r="A708" s="200"/>
      <c r="C708" s="200"/>
      <c r="D708" s="200"/>
      <c r="E708" s="200"/>
      <c r="H708" s="221"/>
    </row>
    <row r="709" spans="1:8" ht="12.75">
      <c r="A709" s="200"/>
      <c r="C709" s="200"/>
      <c r="D709" s="200"/>
      <c r="E709" s="200"/>
      <c r="H709" s="221"/>
    </row>
    <row r="710" spans="1:8" ht="12.75">
      <c r="A710" s="200"/>
      <c r="C710" s="200"/>
      <c r="D710" s="200"/>
      <c r="E710" s="200"/>
      <c r="H710" s="221"/>
    </row>
    <row r="711" spans="1:8" ht="12.75">
      <c r="A711" s="200"/>
      <c r="C711" s="200"/>
      <c r="D711" s="200"/>
      <c r="E711" s="200"/>
      <c r="H711" s="221"/>
    </row>
    <row r="712" spans="1:8" ht="12.75">
      <c r="A712" s="200"/>
      <c r="C712" s="200"/>
      <c r="D712" s="200"/>
      <c r="E712" s="200"/>
      <c r="H712" s="221"/>
    </row>
    <row r="713" spans="1:8" ht="12.75">
      <c r="A713" s="200"/>
      <c r="C713" s="200"/>
      <c r="D713" s="200"/>
      <c r="E713" s="200"/>
      <c r="H713" s="221"/>
    </row>
    <row r="714" spans="1:8" ht="12.75">
      <c r="A714" s="200"/>
      <c r="C714" s="200"/>
      <c r="D714" s="200"/>
      <c r="E714" s="200"/>
      <c r="H714" s="221"/>
    </row>
    <row r="715" spans="1:8" ht="12.75">
      <c r="A715" s="200"/>
      <c r="C715" s="200"/>
      <c r="D715" s="200"/>
      <c r="E715" s="200"/>
      <c r="H715" s="221"/>
    </row>
    <row r="716" spans="1:8" ht="12.75">
      <c r="A716" s="200"/>
      <c r="C716" s="200"/>
      <c r="D716" s="200"/>
      <c r="E716" s="200"/>
      <c r="H716" s="221"/>
    </row>
    <row r="717" spans="1:8" ht="12.75">
      <c r="A717" s="200"/>
      <c r="C717" s="200"/>
      <c r="D717" s="200"/>
      <c r="E717" s="200"/>
      <c r="H717" s="221"/>
    </row>
    <row r="718" spans="1:8" ht="12.75">
      <c r="A718" s="200"/>
      <c r="C718" s="200"/>
      <c r="D718" s="200"/>
      <c r="E718" s="200"/>
      <c r="H718" s="221"/>
    </row>
    <row r="719" spans="1:8" ht="12.75">
      <c r="A719" s="200"/>
      <c r="C719" s="200"/>
      <c r="D719" s="200"/>
      <c r="E719" s="200"/>
      <c r="H719" s="221"/>
    </row>
    <row r="720" spans="1:8" ht="12.75">
      <c r="A720" s="200"/>
      <c r="C720" s="200"/>
      <c r="D720" s="200"/>
      <c r="E720" s="200"/>
      <c r="H720" s="221"/>
    </row>
    <row r="721" spans="1:8" ht="12.75">
      <c r="A721" s="200"/>
      <c r="C721" s="200"/>
      <c r="D721" s="200"/>
      <c r="E721" s="200"/>
      <c r="H721" s="221"/>
    </row>
    <row r="722" spans="1:8" ht="12.75">
      <c r="A722" s="200"/>
      <c r="C722" s="200"/>
      <c r="D722" s="200"/>
      <c r="E722" s="200"/>
      <c r="H722" s="221"/>
    </row>
    <row r="723" spans="1:8" ht="12.75">
      <c r="A723" s="200"/>
      <c r="C723" s="200"/>
      <c r="D723" s="200"/>
      <c r="E723" s="200"/>
      <c r="H723" s="221"/>
    </row>
    <row r="724" spans="1:8" ht="12.75">
      <c r="A724" s="200"/>
      <c r="C724" s="200"/>
      <c r="D724" s="200"/>
      <c r="E724" s="200"/>
      <c r="H724" s="221"/>
    </row>
    <row r="725" spans="1:8" ht="12.75">
      <c r="A725" s="200"/>
      <c r="C725" s="200"/>
      <c r="D725" s="200"/>
      <c r="E725" s="200"/>
      <c r="H725" s="221"/>
    </row>
    <row r="726" spans="1:8" ht="12.75">
      <c r="A726" s="200"/>
      <c r="C726" s="200"/>
      <c r="D726" s="200"/>
      <c r="E726" s="200"/>
      <c r="H726" s="221"/>
    </row>
    <row r="727" spans="1:8" ht="12.75">
      <c r="A727" s="200"/>
      <c r="C727" s="200"/>
      <c r="D727" s="200"/>
      <c r="E727" s="200"/>
      <c r="H727" s="221"/>
    </row>
    <row r="728" spans="1:8" ht="12.75">
      <c r="A728" s="200"/>
      <c r="C728" s="200"/>
      <c r="D728" s="200"/>
      <c r="E728" s="200"/>
      <c r="H728" s="221"/>
    </row>
    <row r="729" spans="1:8" ht="12.75">
      <c r="A729" s="200"/>
      <c r="C729" s="200"/>
      <c r="D729" s="200"/>
      <c r="E729" s="200"/>
      <c r="H729" s="221"/>
    </row>
    <row r="730" spans="1:8" ht="12.75">
      <c r="A730" s="200"/>
      <c r="C730" s="200"/>
      <c r="D730" s="200"/>
      <c r="E730" s="200"/>
      <c r="H730" s="221"/>
    </row>
    <row r="731" spans="1:8" ht="12.75">
      <c r="A731" s="200"/>
      <c r="C731" s="200"/>
      <c r="D731" s="200"/>
      <c r="E731" s="200"/>
      <c r="H731" s="221"/>
    </row>
    <row r="732" spans="1:8" ht="12.75">
      <c r="A732" s="200"/>
      <c r="C732" s="200"/>
      <c r="D732" s="200"/>
      <c r="E732" s="200"/>
      <c r="H732" s="221"/>
    </row>
    <row r="733" spans="1:8" ht="12.75">
      <c r="A733" s="200"/>
      <c r="C733" s="200"/>
      <c r="D733" s="200"/>
      <c r="E733" s="200"/>
      <c r="H733" s="221"/>
    </row>
    <row r="734" spans="1:8" ht="12.75">
      <c r="A734" s="200"/>
      <c r="C734" s="200"/>
      <c r="D734" s="200"/>
      <c r="E734" s="200"/>
      <c r="H734" s="221"/>
    </row>
    <row r="735" spans="1:8" ht="12.75">
      <c r="A735" s="200"/>
      <c r="C735" s="200"/>
      <c r="D735" s="200"/>
      <c r="E735" s="200"/>
      <c r="H735" s="221"/>
    </row>
    <row r="736" spans="1:8" ht="12.75">
      <c r="A736" s="200"/>
      <c r="C736" s="200"/>
      <c r="D736" s="200"/>
      <c r="E736" s="200"/>
      <c r="H736" s="221"/>
    </row>
    <row r="737" spans="1:8" ht="12.75">
      <c r="A737" s="200"/>
      <c r="C737" s="200"/>
      <c r="D737" s="200"/>
      <c r="E737" s="200"/>
      <c r="H737" s="221"/>
    </row>
    <row r="738" spans="1:8" ht="12.75">
      <c r="A738" s="200"/>
      <c r="C738" s="200"/>
      <c r="D738" s="200"/>
      <c r="E738" s="200"/>
      <c r="H738" s="221"/>
    </row>
    <row r="739" spans="1:8" ht="12.75">
      <c r="A739" s="200"/>
      <c r="C739" s="200"/>
      <c r="D739" s="200"/>
      <c r="E739" s="200"/>
      <c r="H739" s="221"/>
    </row>
    <row r="740" spans="1:8" ht="12.75">
      <c r="A740" s="200"/>
      <c r="C740" s="200"/>
      <c r="D740" s="200"/>
      <c r="E740" s="200"/>
      <c r="H740" s="221"/>
    </row>
    <row r="741" spans="1:8" ht="12.75">
      <c r="A741" s="200"/>
      <c r="C741" s="200"/>
      <c r="D741" s="200"/>
      <c r="E741" s="200"/>
      <c r="H741" s="221"/>
    </row>
    <row r="742" spans="1:8" ht="12.75">
      <c r="A742" s="200"/>
      <c r="C742" s="200"/>
      <c r="D742" s="200"/>
      <c r="E742" s="200"/>
      <c r="H742" s="221"/>
    </row>
    <row r="743" spans="1:8" ht="12.75">
      <c r="A743" s="200"/>
      <c r="C743" s="200"/>
      <c r="D743" s="200"/>
      <c r="E743" s="200"/>
      <c r="H743" s="221"/>
    </row>
    <row r="744" spans="1:8" ht="12.75">
      <c r="A744" s="200"/>
      <c r="C744" s="200"/>
      <c r="D744" s="200"/>
      <c r="E744" s="200"/>
      <c r="H744" s="221"/>
    </row>
    <row r="745" spans="1:8" ht="12.75">
      <c r="A745" s="200"/>
      <c r="C745" s="200"/>
      <c r="D745" s="200"/>
      <c r="E745" s="200"/>
      <c r="H745" s="221"/>
    </row>
    <row r="746" spans="1:8" ht="12.75">
      <c r="A746" s="200"/>
      <c r="C746" s="200"/>
      <c r="D746" s="200"/>
      <c r="E746" s="200"/>
      <c r="H746" s="221"/>
    </row>
    <row r="747" spans="1:8" ht="12.75">
      <c r="A747" s="200"/>
      <c r="C747" s="200"/>
      <c r="D747" s="200"/>
      <c r="E747" s="200"/>
      <c r="H747" s="221"/>
    </row>
    <row r="748" spans="1:8" ht="12.75">
      <c r="A748" s="200"/>
      <c r="C748" s="200"/>
      <c r="D748" s="200"/>
      <c r="E748" s="200"/>
      <c r="H748" s="221"/>
    </row>
    <row r="749" spans="1:8" ht="12.75">
      <c r="A749" s="200"/>
      <c r="C749" s="200"/>
      <c r="D749" s="200"/>
      <c r="E749" s="200"/>
      <c r="H749" s="221"/>
    </row>
    <row r="750" spans="1:8" ht="12.75">
      <c r="A750" s="200"/>
      <c r="C750" s="200"/>
      <c r="D750" s="200"/>
      <c r="E750" s="200"/>
      <c r="H750" s="221"/>
    </row>
    <row r="751" spans="1:8" ht="12.75">
      <c r="A751" s="200"/>
      <c r="C751" s="200"/>
      <c r="D751" s="200"/>
      <c r="E751" s="200"/>
      <c r="H751" s="221"/>
    </row>
    <row r="752" spans="1:8" ht="12.75">
      <c r="A752" s="200"/>
      <c r="C752" s="200"/>
      <c r="D752" s="200"/>
      <c r="E752" s="200"/>
      <c r="H752" s="221"/>
    </row>
    <row r="753" spans="1:8" ht="12.75">
      <c r="A753" s="200"/>
      <c r="C753" s="200"/>
      <c r="D753" s="200"/>
      <c r="E753" s="200"/>
      <c r="H753" s="221"/>
    </row>
    <row r="754" spans="1:8" ht="12.75">
      <c r="A754" s="200"/>
      <c r="C754" s="200"/>
      <c r="D754" s="200"/>
      <c r="E754" s="200"/>
      <c r="H754" s="221"/>
    </row>
    <row r="755" spans="1:8" ht="12.75">
      <c r="A755" s="200"/>
      <c r="C755" s="200"/>
      <c r="D755" s="200"/>
      <c r="E755" s="200"/>
      <c r="H755" s="221"/>
    </row>
    <row r="756" spans="1:8" ht="12.75">
      <c r="A756" s="200"/>
      <c r="C756" s="200"/>
      <c r="D756" s="200"/>
      <c r="E756" s="200"/>
      <c r="H756" s="221"/>
    </row>
    <row r="757" spans="1:8" ht="12.75">
      <c r="A757" s="200"/>
      <c r="C757" s="200"/>
      <c r="D757" s="200"/>
      <c r="E757" s="200"/>
      <c r="H757" s="221"/>
    </row>
    <row r="758" spans="1:8" ht="12.75">
      <c r="A758" s="200"/>
      <c r="C758" s="200"/>
      <c r="D758" s="200"/>
      <c r="E758" s="200"/>
      <c r="H758" s="221"/>
    </row>
    <row r="759" spans="1:8" ht="12.75">
      <c r="A759" s="200"/>
      <c r="C759" s="200"/>
      <c r="D759" s="200"/>
      <c r="E759" s="200"/>
      <c r="H759" s="221"/>
    </row>
    <row r="760" spans="1:8" ht="12.75">
      <c r="A760" s="200"/>
      <c r="C760" s="200"/>
      <c r="D760" s="200"/>
      <c r="E760" s="200"/>
      <c r="H760" s="221"/>
    </row>
    <row r="761" spans="1:8" ht="12.75">
      <c r="A761" s="200"/>
      <c r="C761" s="200"/>
      <c r="D761" s="200"/>
      <c r="E761" s="200"/>
      <c r="H761" s="221"/>
    </row>
    <row r="762" spans="1:8" ht="12.75">
      <c r="A762" s="200"/>
      <c r="C762" s="200"/>
      <c r="D762" s="200"/>
      <c r="E762" s="200"/>
      <c r="H762" s="221"/>
    </row>
    <row r="763" spans="1:8" ht="12.75">
      <c r="A763" s="200"/>
      <c r="C763" s="200"/>
      <c r="D763" s="200"/>
      <c r="E763" s="200"/>
      <c r="H763" s="221"/>
    </row>
    <row r="764" spans="1:8" ht="12.75">
      <c r="A764" s="200"/>
      <c r="C764" s="200"/>
      <c r="D764" s="200"/>
      <c r="E764" s="200"/>
      <c r="H764" s="221"/>
    </row>
    <row r="765" spans="1:8" ht="12.75">
      <c r="A765" s="200"/>
      <c r="C765" s="200"/>
      <c r="D765" s="200"/>
      <c r="E765" s="200"/>
      <c r="H765" s="221"/>
    </row>
    <row r="766" spans="1:8" ht="12.75">
      <c r="A766" s="200"/>
      <c r="C766" s="200"/>
      <c r="D766" s="200"/>
      <c r="E766" s="200"/>
      <c r="H766" s="221"/>
    </row>
    <row r="767" spans="1:8" ht="12.75">
      <c r="A767" s="200"/>
      <c r="C767" s="200"/>
      <c r="D767" s="200"/>
      <c r="E767" s="200"/>
      <c r="H767" s="221"/>
    </row>
    <row r="768" spans="1:8" ht="12.75">
      <c r="A768" s="200"/>
      <c r="C768" s="200"/>
      <c r="D768" s="200"/>
      <c r="E768" s="200"/>
      <c r="H768" s="221"/>
    </row>
    <row r="769" spans="1:8" ht="12.75">
      <c r="A769" s="200"/>
      <c r="C769" s="200"/>
      <c r="D769" s="200"/>
      <c r="E769" s="200"/>
      <c r="H769" s="221"/>
    </row>
    <row r="770" spans="1:8" ht="12.75">
      <c r="A770" s="200"/>
      <c r="C770" s="200"/>
      <c r="D770" s="200"/>
      <c r="E770" s="200"/>
      <c r="H770" s="221"/>
    </row>
    <row r="771" spans="1:8" ht="12.75">
      <c r="A771" s="200"/>
      <c r="C771" s="200"/>
      <c r="D771" s="200"/>
      <c r="E771" s="200"/>
      <c r="H771" s="221"/>
    </row>
    <row r="772" spans="1:8" ht="12.75">
      <c r="A772" s="200"/>
      <c r="C772" s="200"/>
      <c r="D772" s="200"/>
      <c r="E772" s="200"/>
      <c r="H772" s="221"/>
    </row>
    <row r="773" spans="1:8" ht="12.75">
      <c r="A773" s="200"/>
      <c r="C773" s="200"/>
      <c r="D773" s="200"/>
      <c r="E773" s="200"/>
      <c r="H773" s="221"/>
    </row>
    <row r="774" spans="1:8" ht="12.75">
      <c r="A774" s="200"/>
      <c r="C774" s="200"/>
      <c r="D774" s="200"/>
      <c r="E774" s="200"/>
      <c r="H774" s="221"/>
    </row>
    <row r="775" spans="1:8" ht="12.75">
      <c r="A775" s="200"/>
      <c r="C775" s="200"/>
      <c r="D775" s="200"/>
      <c r="E775" s="200"/>
      <c r="H775" s="221"/>
    </row>
    <row r="776" spans="1:8" ht="12.75">
      <c r="A776" s="200"/>
      <c r="C776" s="200"/>
      <c r="D776" s="200"/>
      <c r="E776" s="200"/>
      <c r="H776" s="221"/>
    </row>
    <row r="777" spans="1:8" ht="12.75">
      <c r="A777" s="200"/>
      <c r="C777" s="200"/>
      <c r="D777" s="200"/>
      <c r="E777" s="200"/>
      <c r="H777" s="221"/>
    </row>
    <row r="778" spans="1:8" ht="12.75">
      <c r="A778" s="200"/>
      <c r="C778" s="200"/>
      <c r="D778" s="200"/>
      <c r="E778" s="200"/>
      <c r="H778" s="221"/>
    </row>
    <row r="779" spans="1:8" ht="12.75">
      <c r="A779" s="200"/>
      <c r="C779" s="200"/>
      <c r="D779" s="200"/>
      <c r="E779" s="200"/>
      <c r="H779" s="221"/>
    </row>
    <row r="780" spans="1:8" ht="12.75">
      <c r="A780" s="200"/>
      <c r="C780" s="200"/>
      <c r="D780" s="200"/>
      <c r="E780" s="200"/>
      <c r="H780" s="221"/>
    </row>
    <row r="781" spans="1:8" ht="12.75">
      <c r="A781" s="200"/>
      <c r="C781" s="200"/>
      <c r="D781" s="200"/>
      <c r="E781" s="200"/>
      <c r="H781" s="221"/>
    </row>
    <row r="782" spans="1:8" ht="12.75">
      <c r="A782" s="200"/>
      <c r="C782" s="200"/>
      <c r="D782" s="200"/>
      <c r="E782" s="200"/>
      <c r="H782" s="221"/>
    </row>
    <row r="783" spans="1:8" ht="12.75">
      <c r="A783" s="200"/>
      <c r="C783" s="200"/>
      <c r="D783" s="200"/>
      <c r="E783" s="200"/>
      <c r="H783" s="221"/>
    </row>
    <row r="784" spans="1:8" ht="12.75">
      <c r="A784" s="200"/>
      <c r="C784" s="200"/>
      <c r="D784" s="200"/>
      <c r="E784" s="200"/>
      <c r="H784" s="221"/>
    </row>
    <row r="785" spans="1:8" ht="12.75">
      <c r="A785" s="200"/>
      <c r="C785" s="200"/>
      <c r="D785" s="200"/>
      <c r="E785" s="200"/>
      <c r="H785" s="221"/>
    </row>
    <row r="786" spans="1:8" ht="12.75">
      <c r="A786" s="200"/>
      <c r="C786" s="200"/>
      <c r="D786" s="200"/>
      <c r="E786" s="200"/>
      <c r="H786" s="221"/>
    </row>
    <row r="787" spans="1:8" ht="12.75">
      <c r="A787" s="200"/>
      <c r="C787" s="200"/>
      <c r="D787" s="200"/>
      <c r="E787" s="200"/>
      <c r="H787" s="221"/>
    </row>
    <row r="788" spans="1:8" ht="12.75">
      <c r="A788" s="200"/>
      <c r="C788" s="200"/>
      <c r="D788" s="200"/>
      <c r="E788" s="200"/>
      <c r="H788" s="221"/>
    </row>
    <row r="789" spans="1:8" ht="12.75">
      <c r="A789" s="200"/>
      <c r="C789" s="200"/>
      <c r="D789" s="200"/>
      <c r="E789" s="200"/>
      <c r="H789" s="221"/>
    </row>
    <row r="790" spans="1:8" ht="12.75">
      <c r="A790" s="200"/>
      <c r="C790" s="200"/>
      <c r="D790" s="200"/>
      <c r="E790" s="200"/>
      <c r="H790" s="221"/>
    </row>
    <row r="791" spans="1:8" ht="12.75">
      <c r="A791" s="200"/>
      <c r="C791" s="200"/>
      <c r="D791" s="200"/>
      <c r="E791" s="200"/>
      <c r="H791" s="221"/>
    </row>
    <row r="792" spans="1:8" ht="12.75">
      <c r="A792" s="200"/>
      <c r="C792" s="200"/>
      <c r="D792" s="200"/>
      <c r="E792" s="200"/>
      <c r="H792" s="221"/>
    </row>
    <row r="793" spans="1:8" ht="12.75">
      <c r="A793" s="200"/>
      <c r="C793" s="200"/>
      <c r="D793" s="200"/>
      <c r="E793" s="200"/>
      <c r="H793" s="221"/>
    </row>
    <row r="794" spans="1:8" ht="12.75">
      <c r="A794" s="200"/>
      <c r="C794" s="200"/>
      <c r="D794" s="200"/>
      <c r="E794" s="200"/>
      <c r="H794" s="221"/>
    </row>
    <row r="795" spans="1:8" ht="12.75">
      <c r="A795" s="200"/>
      <c r="C795" s="200"/>
      <c r="D795" s="200"/>
      <c r="E795" s="200"/>
      <c r="H795" s="221"/>
    </row>
    <row r="796" spans="1:8" ht="12.75">
      <c r="A796" s="200"/>
      <c r="C796" s="200"/>
      <c r="D796" s="200"/>
      <c r="E796" s="200"/>
      <c r="H796" s="221"/>
    </row>
    <row r="797" spans="1:8" ht="12.75">
      <c r="A797" s="200"/>
      <c r="C797" s="200"/>
      <c r="D797" s="200"/>
      <c r="E797" s="200"/>
      <c r="H797" s="221"/>
    </row>
    <row r="798" spans="1:8" ht="12.75">
      <c r="A798" s="200"/>
      <c r="C798" s="200"/>
      <c r="D798" s="200"/>
      <c r="E798" s="200"/>
      <c r="H798" s="221"/>
    </row>
    <row r="799" spans="1:8" ht="12.75">
      <c r="A799" s="200"/>
      <c r="C799" s="200"/>
      <c r="D799" s="200"/>
      <c r="E799" s="200"/>
      <c r="H799" s="221"/>
    </row>
    <row r="800" spans="1:8" ht="12.75">
      <c r="A800" s="200"/>
      <c r="C800" s="200"/>
      <c r="D800" s="200"/>
      <c r="E800" s="200"/>
      <c r="H800" s="221"/>
    </row>
    <row r="801" spans="1:8" ht="12.75">
      <c r="A801" s="200"/>
      <c r="C801" s="200"/>
      <c r="D801" s="200"/>
      <c r="E801" s="200"/>
      <c r="H801" s="221"/>
    </row>
    <row r="802" spans="1:8" ht="12.75">
      <c r="A802" s="200"/>
      <c r="C802" s="200"/>
      <c r="D802" s="200"/>
      <c r="E802" s="200"/>
      <c r="H802" s="221"/>
    </row>
    <row r="803" spans="1:8" ht="12.75">
      <c r="A803" s="200"/>
      <c r="C803" s="200"/>
      <c r="D803" s="200"/>
      <c r="E803" s="200"/>
      <c r="H803" s="221"/>
    </row>
    <row r="804" spans="1:8" ht="12.75">
      <c r="A804" s="200"/>
      <c r="C804" s="200"/>
      <c r="D804" s="200"/>
      <c r="E804" s="200"/>
      <c r="H804" s="221"/>
    </row>
    <row r="805" spans="1:8" ht="12.75">
      <c r="A805" s="200"/>
      <c r="C805" s="200"/>
      <c r="D805" s="200"/>
      <c r="E805" s="200"/>
      <c r="H805" s="221"/>
    </row>
    <row r="806" spans="1:8" ht="12.75">
      <c r="A806" s="200"/>
      <c r="C806" s="200"/>
      <c r="D806" s="200"/>
      <c r="E806" s="200"/>
      <c r="H806" s="221"/>
    </row>
    <row r="807" spans="1:8" ht="12.75">
      <c r="A807" s="200"/>
      <c r="C807" s="200"/>
      <c r="D807" s="200"/>
      <c r="E807" s="200"/>
      <c r="H807" s="221"/>
    </row>
    <row r="808" spans="1:8" ht="12.75">
      <c r="A808" s="200"/>
      <c r="C808" s="200"/>
      <c r="D808" s="200"/>
      <c r="E808" s="200"/>
      <c r="H808" s="221"/>
    </row>
    <row r="809" spans="1:8" ht="12.75">
      <c r="A809" s="200"/>
      <c r="C809" s="200"/>
      <c r="D809" s="200"/>
      <c r="E809" s="200"/>
      <c r="H809" s="221"/>
    </row>
    <row r="810" spans="1:8" ht="12.75">
      <c r="A810" s="200"/>
      <c r="C810" s="200"/>
      <c r="D810" s="200"/>
      <c r="E810" s="200"/>
      <c r="H810" s="221"/>
    </row>
    <row r="811" spans="1:8" ht="12.75">
      <c r="A811" s="200"/>
      <c r="C811" s="200"/>
      <c r="D811" s="200"/>
      <c r="E811" s="200"/>
      <c r="H811" s="221"/>
    </row>
    <row r="812" spans="1:8" ht="12.75">
      <c r="A812" s="200"/>
      <c r="C812" s="200"/>
      <c r="D812" s="200"/>
      <c r="E812" s="200"/>
      <c r="H812" s="221"/>
    </row>
    <row r="813" spans="1:8" ht="12.75">
      <c r="A813" s="200"/>
      <c r="C813" s="200"/>
      <c r="D813" s="200"/>
      <c r="E813" s="200"/>
      <c r="H813" s="221"/>
    </row>
    <row r="814" spans="1:8" ht="12.75">
      <c r="A814" s="200"/>
      <c r="C814" s="200"/>
      <c r="D814" s="200"/>
      <c r="E814" s="200"/>
      <c r="H814" s="221"/>
    </row>
    <row r="815" spans="1:8" ht="12.75">
      <c r="A815" s="200"/>
      <c r="C815" s="200"/>
      <c r="D815" s="200"/>
      <c r="E815" s="200"/>
      <c r="H815" s="221"/>
    </row>
    <row r="816" spans="1:8" ht="12.75">
      <c r="A816" s="200"/>
      <c r="C816" s="200"/>
      <c r="D816" s="200"/>
      <c r="E816" s="200"/>
      <c r="H816" s="221"/>
    </row>
    <row r="817" spans="1:8" ht="12.75">
      <c r="A817" s="200"/>
      <c r="C817" s="200"/>
      <c r="D817" s="200"/>
      <c r="E817" s="200"/>
      <c r="H817" s="221"/>
    </row>
    <row r="818" spans="1:8" ht="12.75">
      <c r="A818" s="200"/>
      <c r="C818" s="200"/>
      <c r="D818" s="200"/>
      <c r="E818" s="200"/>
      <c r="H818" s="221"/>
    </row>
    <row r="819" spans="1:8" ht="12.75">
      <c r="A819" s="200"/>
      <c r="C819" s="200"/>
      <c r="D819" s="200"/>
      <c r="E819" s="200"/>
      <c r="H819" s="221"/>
    </row>
    <row r="820" spans="1:8" ht="12.75">
      <c r="A820" s="200"/>
      <c r="C820" s="200"/>
      <c r="D820" s="200"/>
      <c r="E820" s="200"/>
      <c r="H820" s="221"/>
    </row>
    <row r="821" spans="1:8" ht="12.75">
      <c r="A821" s="200"/>
      <c r="C821" s="200"/>
      <c r="D821" s="200"/>
      <c r="E821" s="200"/>
      <c r="H821" s="221"/>
    </row>
    <row r="822" spans="1:8" ht="12.75">
      <c r="A822" s="200"/>
      <c r="C822" s="200"/>
      <c r="D822" s="200"/>
      <c r="E822" s="200"/>
      <c r="H822" s="221"/>
    </row>
    <row r="823" spans="1:8" ht="12.75">
      <c r="A823" s="200"/>
      <c r="C823" s="200"/>
      <c r="D823" s="200"/>
      <c r="E823" s="200"/>
      <c r="H823" s="221"/>
    </row>
    <row r="824" spans="1:8" ht="12.75">
      <c r="A824" s="200"/>
      <c r="C824" s="200"/>
      <c r="D824" s="200"/>
      <c r="E824" s="200"/>
      <c r="H824" s="221"/>
    </row>
    <row r="825" spans="1:8" ht="12.75">
      <c r="A825" s="200"/>
      <c r="C825" s="200"/>
      <c r="D825" s="200"/>
      <c r="E825" s="200"/>
      <c r="H825" s="221"/>
    </row>
    <row r="826" spans="1:8" ht="12.75">
      <c r="A826" s="200"/>
      <c r="C826" s="200"/>
      <c r="D826" s="200"/>
      <c r="E826" s="200"/>
      <c r="H826" s="221"/>
    </row>
    <row r="827" spans="1:8" ht="12.75">
      <c r="A827" s="200"/>
      <c r="C827" s="200"/>
      <c r="D827" s="200"/>
      <c r="E827" s="200"/>
      <c r="H827" s="221"/>
    </row>
    <row r="828" spans="1:8" ht="12.75">
      <c r="A828" s="200"/>
      <c r="C828" s="200"/>
      <c r="D828" s="200"/>
      <c r="E828" s="200"/>
      <c r="H828" s="221"/>
    </row>
    <row r="829" spans="1:8" ht="12.75">
      <c r="A829" s="200"/>
      <c r="C829" s="200"/>
      <c r="D829" s="200"/>
      <c r="E829" s="200"/>
      <c r="H829" s="221"/>
    </row>
    <row r="830" spans="1:8" ht="12.75">
      <c r="A830" s="200"/>
      <c r="C830" s="200"/>
      <c r="D830" s="200"/>
      <c r="E830" s="200"/>
      <c r="H830" s="221"/>
    </row>
    <row r="831" spans="1:8" ht="12.75">
      <c r="A831" s="200"/>
      <c r="C831" s="200"/>
      <c r="D831" s="200"/>
      <c r="E831" s="200"/>
      <c r="H831" s="221"/>
    </row>
    <row r="832" spans="1:8" ht="12.75">
      <c r="A832" s="200"/>
      <c r="C832" s="200"/>
      <c r="D832" s="200"/>
      <c r="E832" s="200"/>
      <c r="H832" s="221"/>
    </row>
    <row r="833" spans="1:8" ht="12.75">
      <c r="A833" s="200"/>
      <c r="C833" s="200"/>
      <c r="D833" s="200"/>
      <c r="E833" s="200"/>
      <c r="H833" s="221"/>
    </row>
    <row r="834" spans="1:8" ht="12.75">
      <c r="A834" s="200"/>
      <c r="C834" s="200"/>
      <c r="D834" s="200"/>
      <c r="E834" s="200"/>
      <c r="H834" s="221"/>
    </row>
    <row r="835" spans="1:8" ht="12.75">
      <c r="A835" s="200"/>
      <c r="C835" s="200"/>
      <c r="D835" s="200"/>
      <c r="E835" s="200"/>
      <c r="H835" s="221"/>
    </row>
    <row r="836" spans="1:8" ht="12.75">
      <c r="A836" s="200"/>
      <c r="C836" s="200"/>
      <c r="D836" s="200"/>
      <c r="E836" s="200"/>
      <c r="H836" s="221"/>
    </row>
    <row r="837" spans="1:8" ht="12.75">
      <c r="A837" s="200"/>
      <c r="C837" s="200"/>
      <c r="D837" s="200"/>
      <c r="E837" s="200"/>
      <c r="H837" s="221"/>
    </row>
    <row r="838" spans="1:8" ht="12.75">
      <c r="A838" s="200"/>
      <c r="C838" s="200"/>
      <c r="D838" s="200"/>
      <c r="E838" s="200"/>
      <c r="H838" s="221"/>
    </row>
    <row r="839" spans="1:8" ht="12.75">
      <c r="A839" s="200"/>
      <c r="C839" s="200"/>
      <c r="D839" s="200"/>
      <c r="E839" s="200"/>
      <c r="H839" s="221"/>
    </row>
    <row r="840" spans="1:8" ht="12.75">
      <c r="A840" s="200"/>
      <c r="C840" s="200"/>
      <c r="D840" s="200"/>
      <c r="E840" s="200"/>
      <c r="H840" s="221"/>
    </row>
    <row r="841" spans="1:8" ht="12.75">
      <c r="A841" s="200"/>
      <c r="C841" s="200"/>
      <c r="D841" s="200"/>
      <c r="E841" s="200"/>
      <c r="H841" s="221"/>
    </row>
    <row r="842" spans="1:8" ht="12.75">
      <c r="A842" s="200"/>
      <c r="C842" s="200"/>
      <c r="D842" s="200"/>
      <c r="E842" s="200"/>
      <c r="H842" s="221"/>
    </row>
    <row r="843" spans="1:8" ht="12.75">
      <c r="A843" s="200"/>
      <c r="C843" s="200"/>
      <c r="D843" s="200"/>
      <c r="E843" s="200"/>
      <c r="H843" s="221"/>
    </row>
    <row r="844" spans="1:8" ht="12.75">
      <c r="A844" s="200"/>
      <c r="C844" s="200"/>
      <c r="D844" s="200"/>
      <c r="E844" s="200"/>
      <c r="H844" s="221"/>
    </row>
    <row r="845" spans="1:8" ht="12.75">
      <c r="A845" s="200"/>
      <c r="C845" s="200"/>
      <c r="D845" s="200"/>
      <c r="E845" s="200"/>
      <c r="H845" s="221"/>
    </row>
    <row r="846" spans="1:8" ht="12.75">
      <c r="A846" s="200"/>
      <c r="C846" s="200"/>
      <c r="D846" s="200"/>
      <c r="E846" s="200"/>
      <c r="H846" s="221"/>
    </row>
    <row r="847" spans="1:8" ht="12.75">
      <c r="A847" s="200"/>
      <c r="C847" s="200"/>
      <c r="D847" s="200"/>
      <c r="E847" s="200"/>
      <c r="H847" s="221"/>
    </row>
    <row r="848" spans="1:8" ht="12.75">
      <c r="A848" s="200"/>
      <c r="C848" s="200"/>
      <c r="D848" s="200"/>
      <c r="E848" s="200"/>
      <c r="H848" s="221"/>
    </row>
    <row r="849" spans="1:8" ht="12.75">
      <c r="A849" s="200"/>
      <c r="C849" s="200"/>
      <c r="D849" s="200"/>
      <c r="E849" s="200"/>
      <c r="H849" s="221"/>
    </row>
    <row r="850" spans="1:8" ht="12.75">
      <c r="A850" s="200"/>
      <c r="C850" s="200"/>
      <c r="D850" s="200"/>
      <c r="E850" s="200"/>
      <c r="H850" s="221"/>
    </row>
    <row r="851" spans="1:8" ht="12.75">
      <c r="A851" s="200"/>
      <c r="C851" s="200"/>
      <c r="D851" s="200"/>
      <c r="E851" s="200"/>
      <c r="H851" s="221"/>
    </row>
    <row r="852" spans="1:8" ht="12.75">
      <c r="A852" s="200"/>
      <c r="C852" s="200"/>
      <c r="D852" s="200"/>
      <c r="E852" s="200"/>
      <c r="H852" s="221"/>
    </row>
    <row r="853" spans="1:8" ht="12.75">
      <c r="A853" s="200"/>
      <c r="C853" s="200"/>
      <c r="D853" s="200"/>
      <c r="E853" s="200"/>
      <c r="H853" s="221"/>
    </row>
    <row r="854" spans="1:8" ht="12.75">
      <c r="A854" s="200"/>
      <c r="C854" s="200"/>
      <c r="D854" s="200"/>
      <c r="E854" s="200"/>
      <c r="H854" s="221"/>
    </row>
    <row r="855" spans="1:8" ht="12.75">
      <c r="A855" s="200"/>
      <c r="C855" s="200"/>
      <c r="D855" s="200"/>
      <c r="E855" s="200"/>
      <c r="H855" s="221"/>
    </row>
    <row r="856" spans="1:8" ht="12.75">
      <c r="A856" s="200"/>
      <c r="C856" s="200"/>
      <c r="D856" s="200"/>
      <c r="E856" s="200"/>
      <c r="H856" s="221"/>
    </row>
    <row r="857" spans="1:8" ht="12.75">
      <c r="A857" s="200"/>
      <c r="C857" s="200"/>
      <c r="D857" s="200"/>
      <c r="E857" s="200"/>
      <c r="H857" s="221"/>
    </row>
    <row r="858" spans="1:8" ht="12.75">
      <c r="A858" s="200"/>
      <c r="C858" s="200"/>
      <c r="D858" s="200"/>
      <c r="E858" s="200"/>
      <c r="H858" s="221"/>
    </row>
    <row r="859" spans="1:8" ht="12.75">
      <c r="A859" s="200"/>
      <c r="C859" s="200"/>
      <c r="D859" s="200"/>
      <c r="E859" s="200"/>
      <c r="H859" s="221"/>
    </row>
    <row r="860" spans="1:8" ht="12.75">
      <c r="A860" s="200"/>
      <c r="C860" s="200"/>
      <c r="D860" s="200"/>
      <c r="E860" s="200"/>
      <c r="H860" s="221"/>
    </row>
    <row r="861" spans="1:8" ht="12.75">
      <c r="A861" s="200"/>
      <c r="C861" s="200"/>
      <c r="D861" s="200"/>
      <c r="E861" s="200"/>
      <c r="H861" s="221"/>
    </row>
    <row r="862" spans="1:8" ht="12.75">
      <c r="A862" s="200"/>
      <c r="C862" s="200"/>
      <c r="D862" s="200"/>
      <c r="E862" s="200"/>
      <c r="H862" s="221"/>
    </row>
    <row r="863" spans="1:8" ht="12.75">
      <c r="A863" s="200"/>
      <c r="C863" s="200"/>
      <c r="D863" s="200"/>
      <c r="E863" s="200"/>
      <c r="H863" s="221"/>
    </row>
    <row r="864" spans="1:8" ht="12.75">
      <c r="A864" s="200"/>
      <c r="C864" s="200"/>
      <c r="D864" s="200"/>
      <c r="E864" s="200"/>
      <c r="H864" s="221"/>
    </row>
    <row r="865" spans="1:8" ht="12.75">
      <c r="A865" s="200"/>
      <c r="C865" s="200"/>
      <c r="D865" s="200"/>
      <c r="E865" s="200"/>
      <c r="H865" s="221"/>
    </row>
    <row r="866" spans="1:8" ht="12.75">
      <c r="A866" s="200"/>
      <c r="C866" s="200"/>
      <c r="D866" s="200"/>
      <c r="E866" s="200"/>
      <c r="H866" s="221"/>
    </row>
    <row r="867" spans="1:8" ht="12.75">
      <c r="A867" s="200"/>
      <c r="C867" s="200"/>
      <c r="D867" s="200"/>
      <c r="E867" s="200"/>
      <c r="H867" s="221"/>
    </row>
    <row r="868" spans="1:8" ht="12.75">
      <c r="A868" s="200"/>
      <c r="C868" s="200"/>
      <c r="D868" s="200"/>
      <c r="E868" s="200"/>
      <c r="H868" s="221"/>
    </row>
    <row r="869" spans="1:8" ht="12.75">
      <c r="A869" s="200"/>
      <c r="C869" s="200"/>
      <c r="D869" s="200"/>
      <c r="E869" s="200"/>
      <c r="H869" s="221"/>
    </row>
    <row r="870" spans="1:8" ht="12.75">
      <c r="A870" s="200"/>
      <c r="C870" s="200"/>
      <c r="D870" s="200"/>
      <c r="E870" s="200"/>
      <c r="H870" s="221"/>
    </row>
    <row r="871" spans="1:8" ht="12.75">
      <c r="A871" s="200"/>
      <c r="C871" s="200"/>
      <c r="D871" s="200"/>
      <c r="E871" s="200"/>
      <c r="H871" s="221"/>
    </row>
    <row r="872" spans="1:8" ht="12.75">
      <c r="A872" s="200"/>
      <c r="C872" s="200"/>
      <c r="D872" s="200"/>
      <c r="E872" s="200"/>
      <c r="H872" s="221"/>
    </row>
    <row r="873" spans="1:8" ht="12.75">
      <c r="A873" s="200"/>
      <c r="C873" s="200"/>
      <c r="D873" s="200"/>
      <c r="E873" s="200"/>
      <c r="H873" s="221"/>
    </row>
    <row r="874" spans="1:8" ht="12.75">
      <c r="A874" s="200"/>
      <c r="C874" s="200"/>
      <c r="D874" s="200"/>
      <c r="E874" s="200"/>
      <c r="H874" s="221"/>
    </row>
    <row r="875" spans="1:8" ht="12.75">
      <c r="A875" s="200"/>
      <c r="C875" s="200"/>
      <c r="D875" s="200"/>
      <c r="E875" s="200"/>
      <c r="H875" s="221"/>
    </row>
    <row r="876" spans="1:8" ht="12.75">
      <c r="A876" s="200"/>
      <c r="C876" s="200"/>
      <c r="D876" s="200"/>
      <c r="E876" s="200"/>
      <c r="H876" s="221"/>
    </row>
    <row r="877" spans="1:8" ht="12.75">
      <c r="A877" s="200"/>
      <c r="C877" s="200"/>
      <c r="D877" s="200"/>
      <c r="E877" s="200"/>
      <c r="H877" s="221"/>
    </row>
    <row r="878" spans="1:8" ht="12.75">
      <c r="A878" s="200"/>
      <c r="C878" s="200"/>
      <c r="D878" s="200"/>
      <c r="E878" s="200"/>
      <c r="H878" s="221"/>
    </row>
    <row r="879" spans="1:8" ht="12.75">
      <c r="A879" s="200"/>
      <c r="C879" s="200"/>
      <c r="D879" s="200"/>
      <c r="E879" s="200"/>
      <c r="H879" s="221"/>
    </row>
    <row r="880" spans="1:8" ht="12.75">
      <c r="A880" s="200"/>
      <c r="C880" s="200"/>
      <c r="D880" s="200"/>
      <c r="E880" s="200"/>
      <c r="H880" s="221"/>
    </row>
    <row r="881" spans="1:8" ht="12.75">
      <c r="A881" s="200"/>
      <c r="C881" s="200"/>
      <c r="D881" s="200"/>
      <c r="E881" s="200"/>
      <c r="H881" s="221"/>
    </row>
    <row r="882" spans="1:8" ht="12.75">
      <c r="A882" s="200"/>
      <c r="C882" s="200"/>
      <c r="D882" s="200"/>
      <c r="E882" s="200"/>
      <c r="H882" s="221"/>
    </row>
    <row r="883" spans="1:8" ht="12.75">
      <c r="A883" s="200"/>
      <c r="C883" s="200"/>
      <c r="D883" s="200"/>
      <c r="E883" s="200"/>
      <c r="H883" s="221"/>
    </row>
    <row r="884" spans="1:8" ht="12.75">
      <c r="A884" s="200"/>
      <c r="C884" s="200"/>
      <c r="D884" s="200"/>
      <c r="E884" s="200"/>
      <c r="H884" s="221"/>
    </row>
    <row r="885" spans="1:8" ht="12.75">
      <c r="A885" s="200"/>
      <c r="C885" s="200"/>
      <c r="D885" s="200"/>
      <c r="E885" s="200"/>
      <c r="H885" s="221"/>
    </row>
    <row r="886" spans="1:8" ht="12.75">
      <c r="A886" s="200"/>
      <c r="C886" s="200"/>
      <c r="D886" s="200"/>
      <c r="E886" s="200"/>
      <c r="H886" s="221"/>
    </row>
    <row r="887" spans="1:8" ht="12.75">
      <c r="A887" s="200"/>
      <c r="C887" s="200"/>
      <c r="D887" s="200"/>
      <c r="E887" s="200"/>
      <c r="H887" s="221"/>
    </row>
    <row r="888" spans="1:8" ht="12.75">
      <c r="A888" s="200"/>
      <c r="C888" s="200"/>
      <c r="D888" s="200"/>
      <c r="E888" s="200"/>
      <c r="H888" s="221"/>
    </row>
    <row r="889" spans="1:8" ht="12.75">
      <c r="A889" s="200"/>
      <c r="C889" s="200"/>
      <c r="D889" s="200"/>
      <c r="E889" s="200"/>
      <c r="H889" s="221"/>
    </row>
    <row r="890" spans="1:8" ht="12.75">
      <c r="A890" s="200"/>
      <c r="C890" s="200"/>
      <c r="D890" s="200"/>
      <c r="E890" s="200"/>
      <c r="H890" s="221"/>
    </row>
    <row r="891" spans="1:8" ht="12.75">
      <c r="A891" s="200"/>
      <c r="C891" s="200"/>
      <c r="D891" s="200"/>
      <c r="E891" s="200"/>
      <c r="H891" s="221"/>
    </row>
    <row r="892" spans="1:8" ht="12.75">
      <c r="A892" s="200"/>
      <c r="C892" s="200"/>
      <c r="D892" s="200"/>
      <c r="E892" s="200"/>
      <c r="H892" s="221"/>
    </row>
    <row r="893" spans="1:8" ht="12.75">
      <c r="A893" s="200"/>
      <c r="C893" s="200"/>
      <c r="D893" s="200"/>
      <c r="E893" s="200"/>
      <c r="H893" s="221"/>
    </row>
    <row r="894" spans="1:8" ht="12.75">
      <c r="A894" s="200"/>
      <c r="C894" s="200"/>
      <c r="D894" s="200"/>
      <c r="E894" s="200"/>
      <c r="H894" s="221"/>
    </row>
    <row r="895" spans="1:8" ht="12.75">
      <c r="A895" s="200"/>
      <c r="C895" s="200"/>
      <c r="D895" s="200"/>
      <c r="E895" s="200"/>
      <c r="H895" s="221"/>
    </row>
    <row r="896" spans="1:8" ht="12.75">
      <c r="A896" s="200"/>
      <c r="C896" s="200"/>
      <c r="D896" s="200"/>
      <c r="E896" s="200"/>
      <c r="H896" s="221"/>
    </row>
    <row r="897" spans="1:8" ht="12.75">
      <c r="A897" s="200"/>
      <c r="C897" s="200"/>
      <c r="D897" s="200"/>
      <c r="E897" s="200"/>
      <c r="H897" s="221"/>
    </row>
    <row r="898" spans="1:8" ht="12.75">
      <c r="A898" s="200"/>
      <c r="C898" s="200"/>
      <c r="D898" s="200"/>
      <c r="E898" s="200"/>
      <c r="H898" s="221"/>
    </row>
    <row r="899" spans="1:8" ht="12.75">
      <c r="A899" s="200"/>
      <c r="C899" s="200"/>
      <c r="D899" s="200"/>
      <c r="E899" s="200"/>
      <c r="H899" s="221"/>
    </row>
    <row r="900" spans="1:8" ht="12.75">
      <c r="A900" s="200"/>
      <c r="C900" s="200"/>
      <c r="D900" s="200"/>
      <c r="E900" s="200"/>
      <c r="H900" s="221"/>
    </row>
    <row r="901" spans="1:8" ht="12.75">
      <c r="A901" s="200"/>
      <c r="C901" s="200"/>
      <c r="D901" s="200"/>
      <c r="E901" s="200"/>
      <c r="H901" s="221"/>
    </row>
    <row r="902" spans="1:8" ht="12.75">
      <c r="A902" s="200"/>
      <c r="C902" s="200"/>
      <c r="D902" s="200"/>
      <c r="E902" s="200"/>
      <c r="H902" s="221"/>
    </row>
    <row r="903" spans="1:8" ht="12.75">
      <c r="A903" s="200"/>
      <c r="C903" s="200"/>
      <c r="D903" s="200"/>
      <c r="E903" s="200"/>
      <c r="H903" s="221"/>
    </row>
    <row r="904" spans="1:8" ht="12.75">
      <c r="A904" s="200"/>
      <c r="C904" s="200"/>
      <c r="D904" s="200"/>
      <c r="E904" s="200"/>
      <c r="H904" s="221"/>
    </row>
    <row r="905" spans="1:8" ht="12.75">
      <c r="A905" s="200"/>
      <c r="C905" s="200"/>
      <c r="D905" s="200"/>
      <c r="E905" s="200"/>
      <c r="H905" s="221"/>
    </row>
    <row r="906" spans="1:8" ht="12.75">
      <c r="A906" s="200"/>
      <c r="C906" s="200"/>
      <c r="D906" s="200"/>
      <c r="E906" s="200"/>
      <c r="H906" s="221"/>
    </row>
    <row r="907" spans="1:8" ht="12.75">
      <c r="A907" s="200"/>
      <c r="C907" s="200"/>
      <c r="D907" s="200"/>
      <c r="E907" s="200"/>
      <c r="H907" s="221"/>
    </row>
    <row r="908" spans="1:8" ht="12.75">
      <c r="A908" s="200"/>
      <c r="C908" s="200"/>
      <c r="D908" s="200"/>
      <c r="E908" s="200"/>
      <c r="H908" s="221"/>
    </row>
    <row r="909" spans="1:8" ht="12.75">
      <c r="A909" s="200"/>
      <c r="C909" s="200"/>
      <c r="D909" s="200"/>
      <c r="E909" s="200"/>
      <c r="H909" s="221"/>
    </row>
    <row r="910" spans="1:8" ht="12.75">
      <c r="A910" s="200"/>
      <c r="C910" s="200"/>
      <c r="D910" s="200"/>
      <c r="E910" s="200"/>
      <c r="H910" s="221"/>
    </row>
    <row r="911" spans="1:8" ht="12.75">
      <c r="A911" s="200"/>
      <c r="C911" s="200"/>
      <c r="D911" s="200"/>
      <c r="E911" s="200"/>
      <c r="H911" s="221"/>
    </row>
    <row r="912" spans="1:8" ht="12.75">
      <c r="A912" s="200"/>
      <c r="C912" s="200"/>
      <c r="D912" s="200"/>
      <c r="E912" s="200"/>
      <c r="H912" s="221"/>
    </row>
    <row r="913" spans="1:8" ht="12.75">
      <c r="A913" s="200"/>
      <c r="C913" s="200"/>
      <c r="D913" s="200"/>
      <c r="E913" s="200"/>
      <c r="H913" s="221"/>
    </row>
    <row r="914" spans="1:8" ht="12.75">
      <c r="A914" s="200"/>
      <c r="C914" s="200"/>
      <c r="D914" s="200"/>
      <c r="E914" s="200"/>
      <c r="H914" s="221"/>
    </row>
    <row r="915" spans="1:8" ht="12.75">
      <c r="A915" s="200"/>
      <c r="C915" s="200"/>
      <c r="D915" s="200"/>
      <c r="E915" s="200"/>
      <c r="H915" s="221"/>
    </row>
    <row r="916" spans="1:8" ht="12.75">
      <c r="A916" s="200"/>
      <c r="C916" s="200"/>
      <c r="D916" s="200"/>
      <c r="E916" s="200"/>
      <c r="H916" s="221"/>
    </row>
    <row r="917" spans="1:8" ht="12.75">
      <c r="A917" s="200"/>
      <c r="C917" s="200"/>
      <c r="D917" s="200"/>
      <c r="E917" s="200"/>
      <c r="H917" s="221"/>
    </row>
    <row r="918" spans="1:8" ht="12.75">
      <c r="A918" s="200"/>
      <c r="C918" s="200"/>
      <c r="D918" s="200"/>
      <c r="E918" s="200"/>
      <c r="H918" s="221"/>
    </row>
    <row r="919" spans="1:8" ht="12.75">
      <c r="A919" s="200"/>
      <c r="C919" s="200"/>
      <c r="D919" s="200"/>
      <c r="E919" s="200"/>
      <c r="H919" s="221"/>
    </row>
    <row r="920" spans="1:8" ht="12.75">
      <c r="A920" s="200"/>
      <c r="C920" s="200"/>
      <c r="D920" s="200"/>
      <c r="E920" s="200"/>
      <c r="H920" s="221"/>
    </row>
    <row r="921" spans="1:8" ht="12.75">
      <c r="A921" s="200"/>
      <c r="C921" s="200"/>
      <c r="D921" s="200"/>
      <c r="E921" s="200"/>
      <c r="H921" s="221"/>
    </row>
    <row r="922" spans="1:8" ht="12.75">
      <c r="A922" s="200"/>
      <c r="C922" s="200"/>
      <c r="D922" s="200"/>
      <c r="E922" s="200"/>
      <c r="H922" s="221"/>
    </row>
    <row r="923" spans="1:8" ht="12.75">
      <c r="A923" s="200"/>
      <c r="C923" s="200"/>
      <c r="D923" s="200"/>
      <c r="E923" s="200"/>
      <c r="H923" s="221"/>
    </row>
    <row r="924" spans="1:8" ht="12.75">
      <c r="A924" s="200"/>
      <c r="C924" s="200"/>
      <c r="D924" s="200"/>
      <c r="E924" s="200"/>
      <c r="H924" s="221"/>
    </row>
    <row r="925" spans="1:8" ht="12.75">
      <c r="A925" s="200"/>
      <c r="C925" s="200"/>
      <c r="D925" s="200"/>
      <c r="E925" s="200"/>
      <c r="H925" s="221"/>
    </row>
    <row r="926" spans="1:8" ht="12.75">
      <c r="A926" s="200"/>
      <c r="C926" s="200"/>
      <c r="D926" s="200"/>
      <c r="E926" s="200"/>
      <c r="H926" s="221"/>
    </row>
    <row r="927" spans="1:8" ht="12.75">
      <c r="A927" s="200"/>
      <c r="C927" s="200"/>
      <c r="D927" s="200"/>
      <c r="E927" s="200"/>
      <c r="H927" s="221"/>
    </row>
    <row r="928" spans="1:8" ht="12.75">
      <c r="A928" s="200"/>
      <c r="C928" s="200"/>
      <c r="D928" s="200"/>
      <c r="E928" s="200"/>
      <c r="H928" s="221"/>
    </row>
    <row r="929" spans="1:8" ht="12.75">
      <c r="A929" s="200"/>
      <c r="C929" s="200"/>
      <c r="D929" s="200"/>
      <c r="E929" s="200"/>
      <c r="H929" s="221"/>
    </row>
    <row r="930" spans="1:8" ht="12.75">
      <c r="A930" s="200"/>
      <c r="C930" s="200"/>
      <c r="D930" s="200"/>
      <c r="E930" s="200"/>
      <c r="H930" s="221"/>
    </row>
    <row r="931" spans="1:8" ht="12.75">
      <c r="A931" s="200"/>
      <c r="C931" s="200"/>
      <c r="D931" s="200"/>
      <c r="E931" s="200"/>
      <c r="H931" s="221"/>
    </row>
    <row r="932" spans="1:8" ht="12.75">
      <c r="A932" s="200"/>
      <c r="C932" s="200"/>
      <c r="D932" s="200"/>
      <c r="E932" s="200"/>
      <c r="H932" s="221"/>
    </row>
    <row r="933" spans="1:8" ht="12.75">
      <c r="A933" s="200"/>
      <c r="C933" s="200"/>
      <c r="D933" s="200"/>
      <c r="E933" s="200"/>
      <c r="H933" s="221"/>
    </row>
    <row r="934" spans="1:8" ht="12.75">
      <c r="A934" s="200"/>
      <c r="C934" s="200"/>
      <c r="D934" s="200"/>
      <c r="E934" s="200"/>
      <c r="H934" s="221"/>
    </row>
    <row r="935" spans="1:8" ht="12.75">
      <c r="A935" s="200"/>
      <c r="C935" s="200"/>
      <c r="D935" s="200"/>
      <c r="E935" s="200"/>
      <c r="H935" s="221"/>
    </row>
    <row r="936" spans="1:8" ht="12.75">
      <c r="A936" s="200"/>
      <c r="C936" s="200"/>
      <c r="D936" s="200"/>
      <c r="E936" s="200"/>
      <c r="H936" s="221"/>
    </row>
    <row r="937" spans="1:8" ht="12.75">
      <c r="A937" s="200"/>
      <c r="C937" s="200"/>
      <c r="D937" s="200"/>
      <c r="E937" s="200"/>
      <c r="H937" s="221"/>
    </row>
    <row r="938" spans="1:8" ht="12.75">
      <c r="A938" s="200"/>
      <c r="C938" s="200"/>
      <c r="D938" s="200"/>
      <c r="E938" s="200"/>
      <c r="H938" s="221"/>
    </row>
    <row r="939" spans="1:8" ht="12.75">
      <c r="A939" s="200"/>
      <c r="C939" s="200"/>
      <c r="D939" s="200"/>
      <c r="E939" s="200"/>
      <c r="H939" s="221"/>
    </row>
    <row r="940" spans="1:8" ht="12.75">
      <c r="A940" s="200"/>
      <c r="C940" s="200"/>
      <c r="D940" s="200"/>
      <c r="E940" s="200"/>
      <c r="H940" s="221"/>
    </row>
    <row r="941" spans="1:8" ht="12.75">
      <c r="A941" s="200"/>
      <c r="C941" s="200"/>
      <c r="D941" s="200"/>
      <c r="E941" s="200"/>
      <c r="H941" s="221"/>
    </row>
    <row r="942" spans="1:8" ht="12.75">
      <c r="A942" s="200"/>
      <c r="C942" s="200"/>
      <c r="D942" s="200"/>
      <c r="E942" s="200"/>
      <c r="H942" s="221"/>
    </row>
    <row r="943" spans="1:8" ht="12.75">
      <c r="A943" s="200"/>
      <c r="C943" s="200"/>
      <c r="D943" s="200"/>
      <c r="E943" s="200"/>
      <c r="H943" s="221"/>
    </row>
    <row r="944" spans="1:8" ht="12.75">
      <c r="A944" s="200"/>
      <c r="C944" s="200"/>
      <c r="D944" s="200"/>
      <c r="E944" s="200"/>
      <c r="H944" s="221"/>
    </row>
    <row r="945" spans="1:8" ht="12.75">
      <c r="A945" s="200"/>
      <c r="C945" s="200"/>
      <c r="D945" s="200"/>
      <c r="E945" s="200"/>
      <c r="H945" s="221"/>
    </row>
    <row r="946" spans="1:8" ht="12.75">
      <c r="A946" s="200"/>
      <c r="C946" s="200"/>
      <c r="D946" s="200"/>
      <c r="E946" s="200"/>
      <c r="H946" s="221"/>
    </row>
    <row r="947" spans="1:8" ht="12.75">
      <c r="A947" s="200"/>
      <c r="C947" s="200"/>
      <c r="D947" s="200"/>
      <c r="E947" s="200"/>
      <c r="H947" s="221"/>
    </row>
    <row r="948" spans="1:8" ht="12.75">
      <c r="A948" s="200"/>
      <c r="C948" s="200"/>
      <c r="D948" s="200"/>
      <c r="E948" s="200"/>
      <c r="H948" s="221"/>
    </row>
    <row r="949" spans="1:8" ht="12.75">
      <c r="A949" s="200"/>
      <c r="C949" s="200"/>
      <c r="D949" s="200"/>
      <c r="E949" s="200"/>
      <c r="H949" s="221"/>
    </row>
    <row r="950" spans="1:8" ht="12.75">
      <c r="A950" s="200"/>
      <c r="C950" s="200"/>
      <c r="D950" s="200"/>
      <c r="E950" s="200"/>
      <c r="H950" s="221"/>
    </row>
    <row r="951" spans="1:8" ht="12.75">
      <c r="A951" s="200"/>
      <c r="C951" s="200"/>
      <c r="D951" s="200"/>
      <c r="E951" s="200"/>
      <c r="H951" s="221"/>
    </row>
    <row r="952" spans="1:8" ht="12.75">
      <c r="A952" s="200"/>
      <c r="C952" s="200"/>
      <c r="D952" s="200"/>
      <c r="E952" s="200"/>
      <c r="H952" s="221"/>
    </row>
    <row r="953" spans="1:8" ht="12.75">
      <c r="A953" s="200"/>
      <c r="C953" s="200"/>
      <c r="D953" s="200"/>
      <c r="E953" s="200"/>
      <c r="H953" s="221"/>
    </row>
    <row r="954" spans="1:8" ht="12.75">
      <c r="A954" s="200"/>
      <c r="C954" s="200"/>
      <c r="D954" s="200"/>
      <c r="E954" s="200"/>
      <c r="H954" s="221"/>
    </row>
    <row r="955" spans="1:8" ht="12.75">
      <c r="A955" s="200"/>
      <c r="C955" s="200"/>
      <c r="D955" s="200"/>
      <c r="E955" s="200"/>
      <c r="H955" s="221"/>
    </row>
    <row r="956" spans="1:8" ht="12.75">
      <c r="A956" s="200"/>
      <c r="C956" s="200"/>
      <c r="D956" s="200"/>
      <c r="E956" s="200"/>
      <c r="H956" s="221"/>
    </row>
    <row r="957" spans="1:8" ht="12.75">
      <c r="A957" s="200"/>
      <c r="C957" s="200"/>
      <c r="D957" s="200"/>
      <c r="E957" s="200"/>
      <c r="H957" s="221"/>
    </row>
    <row r="958" spans="1:8" ht="12.75">
      <c r="A958" s="200"/>
      <c r="C958" s="200"/>
      <c r="D958" s="200"/>
      <c r="E958" s="200"/>
      <c r="H958" s="221"/>
    </row>
    <row r="959" spans="1:8" ht="12.75">
      <c r="A959" s="200"/>
      <c r="C959" s="200"/>
      <c r="D959" s="200"/>
      <c r="E959" s="200"/>
      <c r="H959" s="221"/>
    </row>
    <row r="960" spans="1:8" ht="12.75">
      <c r="A960" s="200"/>
      <c r="C960" s="200"/>
      <c r="D960" s="200"/>
      <c r="E960" s="200"/>
      <c r="H960" s="221"/>
    </row>
    <row r="961" spans="1:8" ht="12.75">
      <c r="A961" s="200"/>
      <c r="C961" s="200"/>
      <c r="D961" s="200"/>
      <c r="E961" s="200"/>
      <c r="H961" s="221"/>
    </row>
    <row r="962" spans="1:8" ht="12.75">
      <c r="A962" s="200"/>
      <c r="C962" s="200"/>
      <c r="D962" s="200"/>
      <c r="E962" s="200"/>
      <c r="H962" s="221"/>
    </row>
    <row r="963" spans="1:8" ht="12.75">
      <c r="A963" s="200"/>
      <c r="C963" s="200"/>
      <c r="D963" s="200"/>
      <c r="E963" s="200"/>
      <c r="H963" s="221"/>
    </row>
    <row r="964" spans="1:8" ht="12.75">
      <c r="A964" s="200"/>
      <c r="C964" s="200"/>
      <c r="D964" s="200"/>
      <c r="E964" s="200"/>
      <c r="H964" s="221"/>
    </row>
    <row r="965" spans="1:8" ht="12.75">
      <c r="A965" s="200"/>
      <c r="C965" s="200"/>
      <c r="D965" s="200"/>
      <c r="E965" s="200"/>
      <c r="H965" s="221"/>
    </row>
    <row r="966" spans="1:8" ht="12.75">
      <c r="A966" s="200"/>
      <c r="C966" s="200"/>
      <c r="D966" s="200"/>
      <c r="E966" s="200"/>
      <c r="H966" s="221"/>
    </row>
    <row r="967" spans="1:8" ht="12.75">
      <c r="A967" s="200"/>
      <c r="C967" s="200"/>
      <c r="D967" s="200"/>
      <c r="E967" s="200"/>
      <c r="H967" s="221"/>
    </row>
    <row r="968" spans="1:8" ht="12.75">
      <c r="A968" s="200"/>
      <c r="C968" s="200"/>
      <c r="D968" s="200"/>
      <c r="E968" s="200"/>
      <c r="H968" s="221"/>
    </row>
    <row r="969" spans="1:8" ht="12.75">
      <c r="A969" s="200"/>
      <c r="C969" s="200"/>
      <c r="D969" s="200"/>
      <c r="E969" s="200"/>
      <c r="H969" s="221"/>
    </row>
    <row r="970" spans="1:8" ht="12.75">
      <c r="A970" s="200"/>
      <c r="C970" s="200"/>
      <c r="D970" s="200"/>
      <c r="E970" s="200"/>
      <c r="H970" s="221"/>
    </row>
    <row r="971" spans="1:8" ht="12.75">
      <c r="A971" s="200"/>
      <c r="C971" s="200"/>
      <c r="D971" s="200"/>
      <c r="E971" s="200"/>
      <c r="H971" s="221"/>
    </row>
    <row r="972" spans="1:8" ht="12.75">
      <c r="A972" s="200"/>
      <c r="C972" s="200"/>
      <c r="D972" s="200"/>
      <c r="E972" s="200"/>
      <c r="H972" s="221"/>
    </row>
    <row r="973" spans="1:8" ht="12.75">
      <c r="A973" s="200"/>
      <c r="C973" s="200"/>
      <c r="D973" s="200"/>
      <c r="E973" s="200"/>
      <c r="H973" s="221"/>
    </row>
    <row r="974" spans="1:8" ht="12.75">
      <c r="A974" s="200"/>
      <c r="C974" s="200"/>
      <c r="D974" s="200"/>
      <c r="E974" s="200"/>
      <c r="H974" s="221"/>
    </row>
    <row r="975" spans="1:8" ht="12.75">
      <c r="A975" s="200"/>
      <c r="C975" s="200"/>
      <c r="D975" s="200"/>
      <c r="E975" s="200"/>
      <c r="H975" s="221"/>
    </row>
    <row r="976" spans="1:8" ht="12.75">
      <c r="A976" s="200"/>
      <c r="C976" s="200"/>
      <c r="D976" s="200"/>
      <c r="E976" s="200"/>
      <c r="H976" s="221"/>
    </row>
    <row r="977" spans="1:8" ht="12.75">
      <c r="A977" s="200"/>
      <c r="C977" s="200"/>
      <c r="D977" s="200"/>
      <c r="E977" s="200"/>
      <c r="H977" s="221"/>
    </row>
    <row r="978" spans="1:8" ht="12.75">
      <c r="A978" s="200"/>
      <c r="C978" s="200"/>
      <c r="D978" s="200"/>
      <c r="E978" s="200"/>
      <c r="H978" s="221"/>
    </row>
    <row r="979" spans="1:8" ht="12.75">
      <c r="A979" s="200"/>
      <c r="C979" s="200"/>
      <c r="D979" s="200"/>
      <c r="E979" s="200"/>
      <c r="H979" s="221"/>
    </row>
    <row r="980" spans="1:8" ht="12.75">
      <c r="A980" s="200"/>
      <c r="C980" s="200"/>
      <c r="D980" s="200"/>
      <c r="E980" s="200"/>
      <c r="H980" s="221"/>
    </row>
    <row r="981" spans="1:8" ht="12.75">
      <c r="A981" s="200"/>
      <c r="C981" s="200"/>
      <c r="D981" s="200"/>
      <c r="E981" s="200"/>
      <c r="H981" s="221"/>
    </row>
    <row r="982" spans="1:8" ht="12.75">
      <c r="A982" s="200"/>
      <c r="C982" s="200"/>
      <c r="D982" s="200"/>
      <c r="E982" s="200"/>
      <c r="H982" s="221"/>
    </row>
    <row r="983" spans="1:8" ht="12.75">
      <c r="A983" s="200"/>
      <c r="C983" s="200"/>
      <c r="D983" s="200"/>
      <c r="E983" s="200"/>
      <c r="H983" s="221"/>
    </row>
    <row r="984" spans="1:8" ht="12.75">
      <c r="A984" s="200"/>
      <c r="C984" s="200"/>
      <c r="D984" s="200"/>
      <c r="E984" s="200"/>
      <c r="H984" s="221"/>
    </row>
    <row r="985" spans="1:8" ht="12.75">
      <c r="A985" s="200"/>
      <c r="C985" s="200"/>
      <c r="D985" s="200"/>
      <c r="E985" s="200"/>
      <c r="H985" s="221"/>
    </row>
    <row r="986" spans="1:8" ht="12.75">
      <c r="A986" s="200"/>
      <c r="C986" s="200"/>
      <c r="D986" s="200"/>
      <c r="E986" s="200"/>
      <c r="H986" s="221"/>
    </row>
    <row r="987" spans="1:8" ht="12.75">
      <c r="A987" s="200"/>
      <c r="C987" s="200"/>
      <c r="D987" s="200"/>
      <c r="E987" s="200"/>
      <c r="H987" s="221"/>
    </row>
    <row r="988" spans="1:8" ht="12.75">
      <c r="A988" s="200"/>
      <c r="C988" s="200"/>
      <c r="D988" s="200"/>
      <c r="E988" s="200"/>
      <c r="H988" s="221"/>
    </row>
    <row r="989" spans="1:8" ht="12.75">
      <c r="A989" s="200"/>
      <c r="C989" s="200"/>
      <c r="D989" s="200"/>
      <c r="E989" s="200"/>
      <c r="H989" s="221"/>
    </row>
    <row r="990" spans="1:8" ht="12.75">
      <c r="A990" s="200"/>
      <c r="C990" s="200"/>
      <c r="D990" s="200"/>
      <c r="E990" s="200"/>
      <c r="H990" s="221"/>
    </row>
    <row r="991" spans="1:8" ht="12.75">
      <c r="A991" s="200"/>
      <c r="C991" s="200"/>
      <c r="D991" s="200"/>
      <c r="E991" s="200"/>
      <c r="H991" s="221"/>
    </row>
    <row r="992" spans="1:8" ht="12.75">
      <c r="A992" s="200"/>
      <c r="C992" s="200"/>
      <c r="D992" s="200"/>
      <c r="E992" s="200"/>
      <c r="H992" s="221"/>
    </row>
    <row r="993" spans="1:8" ht="12.75">
      <c r="A993" s="200"/>
      <c r="C993" s="200"/>
      <c r="D993" s="200"/>
      <c r="E993" s="200"/>
      <c r="H993" s="221"/>
    </row>
    <row r="994" spans="1:8" ht="12.75">
      <c r="A994" s="200"/>
      <c r="C994" s="200"/>
      <c r="D994" s="200"/>
      <c r="E994" s="200"/>
      <c r="H994" s="221"/>
    </row>
    <row r="995" spans="1:8" ht="12.75">
      <c r="A995" s="200"/>
      <c r="C995" s="200"/>
      <c r="D995" s="200"/>
      <c r="E995" s="200"/>
      <c r="H995" s="221"/>
    </row>
    <row r="996" spans="1:8" ht="12.75">
      <c r="A996" s="200"/>
      <c r="C996" s="200"/>
      <c r="D996" s="200"/>
      <c r="E996" s="200"/>
      <c r="H996" s="221"/>
    </row>
    <row r="997" spans="1:8" ht="12.75">
      <c r="A997" s="200"/>
      <c r="C997" s="200"/>
      <c r="D997" s="200"/>
      <c r="E997" s="200"/>
      <c r="H997" s="221"/>
    </row>
  </sheetData>
  <mergeCells count="3">
    <mergeCell ref="L1:M1"/>
    <mergeCell ref="F1:J1"/>
    <mergeCell ref="A1:E1"/>
  </mergeCells>
  <dataValidations count="2">
    <dataValidation type="list" allowBlank="1" sqref="N3:N249">
      <formula1>"OUI,NON"</formula1>
    </dataValidation>
    <dataValidation type="list" allowBlank="1" sqref="K3:K249">
      <formula1>"ESP,CH,VIR"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PARAMETRAGE!$E$3:$E$9</xm:f>
          </x14:formula1>
          <xm:sqref>D3:D90 D92:D249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6000"/>
  </sheetPr>
  <dimension ref="A1:Z50"/>
  <sheetViews>
    <sheetView workbookViewId="0">
      <selection activeCell="A2" sqref="A2:D10"/>
    </sheetView>
  </sheetViews>
  <sheetFormatPr baseColWidth="10" defaultColWidth="14.42578125" defaultRowHeight="15.75" customHeight="1"/>
  <cols>
    <col min="1" max="1" width="17.5703125" customWidth="1"/>
    <col min="2" max="2" width="8.85546875" customWidth="1"/>
    <col min="3" max="3" width="29.42578125" customWidth="1"/>
    <col min="4" max="4" width="22.5703125" customWidth="1"/>
    <col min="5" max="5" width="11.7109375" customWidth="1"/>
  </cols>
  <sheetData>
    <row r="1" spans="1:26" ht="15.75" customHeight="1">
      <c r="A1" s="142" t="s">
        <v>132</v>
      </c>
      <c r="B1" s="142" t="s">
        <v>106</v>
      </c>
      <c r="C1" s="142" t="s">
        <v>94</v>
      </c>
      <c r="D1" s="142" t="s">
        <v>133</v>
      </c>
      <c r="E1" s="142" t="s">
        <v>134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5.75" customHeight="1">
      <c r="A2" s="145"/>
      <c r="B2" s="17"/>
      <c r="C2" s="17"/>
      <c r="D2" s="37"/>
      <c r="E2" s="147" t="s">
        <v>98</v>
      </c>
    </row>
    <row r="3" spans="1:26" ht="15.75" customHeight="1">
      <c r="A3" s="145"/>
      <c r="B3" s="17"/>
      <c r="C3" s="17"/>
      <c r="D3" s="149"/>
      <c r="E3" s="147" t="s">
        <v>98</v>
      </c>
    </row>
    <row r="4" spans="1:26" ht="15.75" customHeight="1">
      <c r="A4" s="145"/>
      <c r="B4" s="17"/>
      <c r="C4" s="17"/>
      <c r="D4" s="149"/>
      <c r="E4" s="147" t="s">
        <v>98</v>
      </c>
    </row>
    <row r="5" spans="1:26" ht="15.75" customHeight="1">
      <c r="A5" s="151"/>
      <c r="B5" s="17"/>
      <c r="C5" s="17"/>
      <c r="D5" s="153"/>
      <c r="E5" s="147" t="s">
        <v>98</v>
      </c>
    </row>
    <row r="6" spans="1:26" ht="15.75" customHeight="1">
      <c r="A6" s="145"/>
      <c r="B6" s="17"/>
      <c r="C6" s="17"/>
      <c r="D6" s="153"/>
      <c r="E6" s="147" t="s">
        <v>98</v>
      </c>
    </row>
    <row r="7" spans="1:26" ht="15.75" customHeight="1">
      <c r="A7" s="145"/>
      <c r="B7" s="17"/>
      <c r="C7" s="17"/>
      <c r="D7" s="152"/>
      <c r="E7" s="147" t="s">
        <v>98</v>
      </c>
    </row>
    <row r="8" spans="1:26" ht="15.75" customHeight="1">
      <c r="A8" s="145"/>
      <c r="B8" s="17"/>
      <c r="C8" s="17"/>
      <c r="D8" s="153"/>
      <c r="E8" s="147" t="s">
        <v>98</v>
      </c>
    </row>
    <row r="9" spans="1:26" ht="15.75" customHeight="1">
      <c r="A9" s="145"/>
      <c r="B9" s="17"/>
      <c r="C9" s="17"/>
      <c r="D9" s="37"/>
      <c r="E9" s="147" t="s">
        <v>98</v>
      </c>
    </row>
    <row r="10" spans="1:26" ht="15.75" customHeight="1">
      <c r="A10" s="145"/>
      <c r="B10" s="17"/>
      <c r="C10" s="17"/>
      <c r="D10" s="37"/>
      <c r="E10" s="147" t="s">
        <v>98</v>
      </c>
    </row>
    <row r="11" spans="1:26" ht="15.75" customHeight="1">
      <c r="A11" s="19"/>
      <c r="B11" s="19"/>
      <c r="C11" s="19"/>
      <c r="D11" s="81"/>
      <c r="E11" s="156"/>
    </row>
    <row r="12" spans="1:26" ht="15.75" customHeight="1">
      <c r="A12" s="19"/>
      <c r="B12" s="19"/>
      <c r="C12" s="19"/>
      <c r="D12" s="81"/>
      <c r="E12" s="156"/>
    </row>
    <row r="13" spans="1:26" ht="15.75" customHeight="1">
      <c r="A13" s="19"/>
      <c r="B13" s="19"/>
      <c r="C13" s="19"/>
      <c r="D13" s="81"/>
      <c r="E13" s="156"/>
    </row>
    <row r="14" spans="1:26" ht="15.75" customHeight="1">
      <c r="A14" s="19"/>
      <c r="B14" s="19"/>
      <c r="C14" s="19"/>
      <c r="D14" s="81"/>
      <c r="E14" s="156"/>
    </row>
    <row r="15" spans="1:26" ht="15.75" customHeight="1">
      <c r="A15" s="19"/>
      <c r="B15" s="19"/>
      <c r="C15" s="19"/>
      <c r="D15" s="81"/>
      <c r="E15" s="156"/>
    </row>
    <row r="16" spans="1:26" ht="15.75" customHeight="1">
      <c r="A16" s="19"/>
      <c r="B16" s="19"/>
      <c r="C16" s="19"/>
      <c r="D16" s="81"/>
      <c r="E16" s="156"/>
    </row>
    <row r="17" spans="1:5" ht="15.75" customHeight="1">
      <c r="A17" s="19"/>
      <c r="B17" s="19"/>
      <c r="C17" s="19"/>
      <c r="D17" s="81"/>
      <c r="E17" s="156"/>
    </row>
    <row r="18" spans="1:5" ht="15.75" customHeight="1">
      <c r="A18" s="19"/>
      <c r="B18" s="19"/>
      <c r="C18" s="19"/>
      <c r="D18" s="81"/>
      <c r="E18" s="156"/>
    </row>
    <row r="19" spans="1:5" ht="15.75" customHeight="1">
      <c r="A19" s="19"/>
      <c r="B19" s="19"/>
      <c r="C19" s="19"/>
      <c r="D19" s="81"/>
      <c r="E19" s="156"/>
    </row>
    <row r="20" spans="1:5" ht="15.75" customHeight="1">
      <c r="A20" s="19"/>
      <c r="B20" s="19"/>
      <c r="C20" s="19"/>
      <c r="D20" s="81"/>
      <c r="E20" s="156"/>
    </row>
    <row r="21" spans="1:5" ht="15.75" customHeight="1">
      <c r="A21" s="19"/>
      <c r="B21" s="19"/>
      <c r="C21" s="19"/>
      <c r="D21" s="81"/>
      <c r="E21" s="156"/>
    </row>
    <row r="22" spans="1:5" ht="15.75" customHeight="1">
      <c r="A22" s="19"/>
      <c r="B22" s="19"/>
      <c r="C22" s="19"/>
      <c r="D22" s="81"/>
      <c r="E22" s="156"/>
    </row>
    <row r="23" spans="1:5" ht="15.75" customHeight="1">
      <c r="A23" s="19"/>
      <c r="B23" s="19"/>
      <c r="C23" s="19"/>
      <c r="D23" s="81"/>
      <c r="E23" s="156"/>
    </row>
    <row r="24" spans="1:5" ht="15.75" customHeight="1">
      <c r="A24" s="19"/>
      <c r="B24" s="19"/>
      <c r="C24" s="19"/>
      <c r="D24" s="81"/>
      <c r="E24" s="156"/>
    </row>
    <row r="25" spans="1:5" ht="15.75" customHeight="1">
      <c r="A25" s="19"/>
      <c r="B25" s="19"/>
      <c r="C25" s="19"/>
      <c r="D25" s="81"/>
      <c r="E25" s="156"/>
    </row>
    <row r="26" spans="1:5" ht="15.75" customHeight="1">
      <c r="A26" s="19"/>
      <c r="B26" s="19"/>
      <c r="C26" s="19"/>
      <c r="D26" s="81"/>
      <c r="E26" s="156"/>
    </row>
    <row r="27" spans="1:5" ht="15.75" customHeight="1">
      <c r="A27" s="19"/>
      <c r="B27" s="19"/>
      <c r="C27" s="19"/>
      <c r="D27" s="81"/>
      <c r="E27" s="156"/>
    </row>
    <row r="28" spans="1:5" ht="15.75" customHeight="1">
      <c r="A28" s="19"/>
      <c r="B28" s="19"/>
      <c r="C28" s="19"/>
      <c r="D28" s="81"/>
      <c r="E28" s="156"/>
    </row>
    <row r="29" spans="1:5" ht="15.75" customHeight="1">
      <c r="A29" s="19"/>
      <c r="B29" s="19"/>
      <c r="C29" s="19"/>
      <c r="D29" s="81"/>
      <c r="E29" s="156"/>
    </row>
    <row r="30" spans="1:5" ht="15.75" customHeight="1">
      <c r="A30" s="19"/>
      <c r="B30" s="19"/>
      <c r="C30" s="19"/>
      <c r="D30" s="81"/>
      <c r="E30" s="156"/>
    </row>
    <row r="31" spans="1:5" ht="15.75" customHeight="1">
      <c r="A31" s="19"/>
      <c r="B31" s="19"/>
      <c r="C31" s="19"/>
      <c r="D31" s="81"/>
      <c r="E31" s="156"/>
    </row>
    <row r="32" spans="1:5" ht="15.75" customHeight="1">
      <c r="A32" s="19"/>
      <c r="B32" s="19"/>
      <c r="C32" s="19"/>
      <c r="D32" s="81"/>
      <c r="E32" s="156"/>
    </row>
    <row r="33" spans="1:5" ht="15.75" customHeight="1">
      <c r="A33" s="19"/>
      <c r="B33" s="19"/>
      <c r="C33" s="19"/>
      <c r="D33" s="81"/>
      <c r="E33" s="156"/>
    </row>
    <row r="34" spans="1:5" ht="15.75" customHeight="1">
      <c r="A34" s="19"/>
      <c r="B34" s="19"/>
      <c r="C34" s="19"/>
      <c r="D34" s="81"/>
      <c r="E34" s="156"/>
    </row>
    <row r="35" spans="1:5" ht="15.75" customHeight="1">
      <c r="A35" s="19"/>
      <c r="B35" s="19"/>
      <c r="C35" s="19"/>
      <c r="D35" s="81"/>
      <c r="E35" s="156"/>
    </row>
    <row r="36" spans="1:5" ht="12.75">
      <c r="A36" s="19"/>
      <c r="B36" s="19"/>
      <c r="C36" s="19"/>
      <c r="D36" s="81"/>
      <c r="E36" s="156"/>
    </row>
    <row r="37" spans="1:5" ht="12.75">
      <c r="A37" s="19"/>
      <c r="B37" s="19"/>
      <c r="C37" s="19"/>
      <c r="D37" s="81"/>
      <c r="E37" s="156"/>
    </row>
    <row r="38" spans="1:5" ht="12.75">
      <c r="A38" s="19"/>
      <c r="B38" s="19"/>
      <c r="C38" s="19"/>
      <c r="D38" s="81"/>
      <c r="E38" s="156"/>
    </row>
    <row r="39" spans="1:5" ht="12.75">
      <c r="A39" s="19"/>
      <c r="B39" s="19"/>
      <c r="C39" s="19"/>
      <c r="D39" s="81"/>
      <c r="E39" s="156"/>
    </row>
    <row r="40" spans="1:5" ht="12.75">
      <c r="A40" s="19"/>
      <c r="B40" s="19"/>
      <c r="C40" s="19"/>
      <c r="D40" s="81"/>
      <c r="E40" s="156"/>
    </row>
    <row r="41" spans="1:5" ht="12.75">
      <c r="A41" s="19"/>
      <c r="B41" s="19"/>
      <c r="C41" s="19"/>
      <c r="D41" s="81"/>
      <c r="E41" s="156"/>
    </row>
    <row r="42" spans="1:5" ht="12.75">
      <c r="A42" s="19"/>
      <c r="B42" s="19"/>
      <c r="C42" s="19"/>
      <c r="D42" s="81"/>
      <c r="E42" s="156"/>
    </row>
    <row r="43" spans="1:5" ht="12.75">
      <c r="A43" s="19"/>
      <c r="B43" s="19"/>
      <c r="C43" s="19"/>
      <c r="D43" s="81"/>
      <c r="E43" s="156"/>
    </row>
    <row r="44" spans="1:5" ht="12.75">
      <c r="A44" s="19"/>
      <c r="B44" s="19"/>
      <c r="C44" s="19"/>
      <c r="D44" s="81"/>
      <c r="E44" s="156"/>
    </row>
    <row r="45" spans="1:5" ht="12.75">
      <c r="A45" s="19"/>
      <c r="B45" s="19"/>
      <c r="C45" s="19"/>
      <c r="D45" s="81"/>
      <c r="E45" s="156"/>
    </row>
    <row r="46" spans="1:5" ht="12.75">
      <c r="A46" s="19"/>
      <c r="B46" s="19"/>
      <c r="C46" s="19"/>
      <c r="D46" s="81"/>
      <c r="E46" s="156"/>
    </row>
    <row r="47" spans="1:5" ht="12.75">
      <c r="A47" s="19"/>
      <c r="B47" s="19"/>
      <c r="C47" s="19"/>
      <c r="D47" s="81"/>
      <c r="E47" s="156"/>
    </row>
    <row r="48" spans="1:5" ht="12.75">
      <c r="A48" s="19"/>
      <c r="B48" s="19"/>
      <c r="C48" s="19"/>
      <c r="D48" s="81"/>
      <c r="E48" s="156"/>
    </row>
    <row r="49" spans="1:5" ht="12.75">
      <c r="A49" s="19"/>
      <c r="B49" s="19"/>
      <c r="C49" s="19"/>
      <c r="D49" s="81"/>
      <c r="E49" s="156"/>
    </row>
    <row r="50" spans="1:5" ht="12.75">
      <c r="A50" s="19"/>
      <c r="B50" s="19"/>
      <c r="C50" s="19"/>
      <c r="D50" s="81"/>
      <c r="E50" s="156"/>
    </row>
  </sheetData>
  <autoFilter ref="A1:E10"/>
  <dataValidations count="2">
    <dataValidation type="list" allowBlank="1" showErrorMessage="1" sqref="B2:B50">
      <formula1>"GV,AL"</formula1>
    </dataValidation>
    <dataValidation type="list" allowBlank="1" sqref="C2:C50">
      <formula1>"Paiement facture,apport"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A86E8"/>
  </sheetPr>
  <dimension ref="A1:D1000"/>
  <sheetViews>
    <sheetView workbookViewId="0">
      <selection activeCell="F13" sqref="F13"/>
    </sheetView>
  </sheetViews>
  <sheetFormatPr baseColWidth="10" defaultColWidth="14.42578125" defaultRowHeight="15.75" customHeight="1"/>
  <cols>
    <col min="1" max="1" width="42" customWidth="1"/>
    <col min="3" max="3" width="29" customWidth="1"/>
  </cols>
  <sheetData>
    <row r="1" spans="1:4" ht="15.75" customHeight="1">
      <c r="A1" s="1" t="s">
        <v>135</v>
      </c>
      <c r="B1" s="111"/>
      <c r="C1" s="161" t="s">
        <v>136</v>
      </c>
      <c r="D1" s="162"/>
    </row>
    <row r="2" spans="1:4" ht="15.75" customHeight="1">
      <c r="B2" s="111"/>
    </row>
    <row r="3" spans="1:4" ht="15.75" customHeight="1">
      <c r="B3" s="111"/>
    </row>
    <row r="4" spans="1:4" ht="15.75" customHeight="1">
      <c r="A4" s="231" t="s">
        <v>137</v>
      </c>
      <c r="B4" s="232"/>
      <c r="C4" s="230" t="s">
        <v>138</v>
      </c>
      <c r="D4" s="223"/>
    </row>
    <row r="5" spans="1:4" ht="15.75" customHeight="1">
      <c r="A5" s="166" t="s">
        <v>139</v>
      </c>
      <c r="B5" s="81">
        <f>SUM(B6:B9)</f>
        <v>0</v>
      </c>
      <c r="C5" s="166" t="s">
        <v>140</v>
      </c>
      <c r="D5" s="37">
        <f>SUMIF('SUIVI ENCAISSEMENT'!N3:N1000,"OUI",'SUIVI ENCAISSEMENT'!L3:L1000)</f>
        <v>0</v>
      </c>
    </row>
    <row r="6" spans="1:4" ht="15.75" customHeight="1">
      <c r="A6" s="168" t="s">
        <v>141</v>
      </c>
      <c r="B6" s="171">
        <f>SUMIFS(ACHATS!I2:I998,ACHATS!J2:J998,"ETAMINE",ACHATS!Q2:Q998,"OUI")</f>
        <v>0</v>
      </c>
      <c r="C6" s="105" t="s">
        <v>142</v>
      </c>
      <c r="D6" s="37">
        <f>SUMIF(VIREMENTS!E2:E50,"OUI",VIREMENTS!D2:D50)</f>
        <v>0</v>
      </c>
    </row>
    <row r="7" spans="1:4" ht="15.75" customHeight="1">
      <c r="A7" s="168" t="s">
        <v>143</v>
      </c>
      <c r="B7" s="171">
        <f>SUMIF(ETAMINE!C2:C500,"&lt;&gt;618",ETAMINE!G2:G500)</f>
        <v>0</v>
      </c>
    </row>
    <row r="8" spans="1:4" ht="15.75" customHeight="1">
      <c r="A8" s="168" t="s">
        <v>144</v>
      </c>
      <c r="B8" s="171">
        <f>SUMIFS(ACHATS!I2:I250,ACHATS!J2:J250,"&lt;&gt;ETAMINE",ACHATS!Q2:Q250,"&lt;&gt;")</f>
        <v>0</v>
      </c>
    </row>
    <row r="9" spans="1:4" ht="15.75" customHeight="1">
      <c r="A9" s="33" t="s">
        <v>145</v>
      </c>
      <c r="B9" s="174">
        <f>SUM(DEPLACEMENTS!H3:H500)</f>
        <v>0</v>
      </c>
    </row>
    <row r="10" spans="1:4" ht="15.75" customHeight="1">
      <c r="A10" s="166" t="s">
        <v>146</v>
      </c>
      <c r="B10" s="37">
        <f>SUMIF(ETAMINE!C2:C500,"618",ETAMINE!G2:G500)</f>
        <v>0</v>
      </c>
    </row>
    <row r="11" spans="1:4" ht="15.75" customHeight="1">
      <c r="A11" s="175" t="s">
        <v>102</v>
      </c>
      <c r="B11" s="61">
        <f>SUM(B10,B5)</f>
        <v>0</v>
      </c>
      <c r="C11" s="175" t="s">
        <v>102</v>
      </c>
      <c r="D11" s="61">
        <f>SUM(D5:D6)</f>
        <v>0</v>
      </c>
    </row>
    <row r="12" spans="1:4" ht="15.75" customHeight="1">
      <c r="A12" s="177"/>
      <c r="B12" s="111"/>
    </row>
    <row r="13" spans="1:4" ht="15.75" customHeight="1">
      <c r="C13" s="175" t="s">
        <v>148</v>
      </c>
      <c r="D13" s="61">
        <f>D11-B11</f>
        <v>0</v>
      </c>
    </row>
    <row r="15" spans="1:4" ht="15.75" customHeight="1">
      <c r="A15" s="233" t="s">
        <v>149</v>
      </c>
      <c r="B15" s="232"/>
    </row>
    <row r="16" spans="1:4" ht="15.75" customHeight="1">
      <c r="A16" s="105" t="s">
        <v>150</v>
      </c>
      <c r="B16" s="81">
        <f>SUM(ACHATS!U8,ETAMINE!K4)</f>
        <v>0</v>
      </c>
    </row>
    <row r="17" spans="1:3" ht="15.75" customHeight="1">
      <c r="A17" s="105" t="s">
        <v>151</v>
      </c>
      <c r="B17" s="81">
        <f>SUM('SUIVI ENCAISSEMENT'!I2:I1000)</f>
        <v>0</v>
      </c>
    </row>
    <row r="18" spans="1:3" ht="15.75" customHeight="1">
      <c r="A18" s="175" t="s">
        <v>153</v>
      </c>
      <c r="B18" s="61">
        <f>B16-B17</f>
        <v>0</v>
      </c>
    </row>
    <row r="19" spans="1:3" ht="15.75" customHeight="1">
      <c r="A19" s="180" t="s">
        <v>154</v>
      </c>
      <c r="B19" s="111"/>
    </row>
    <row r="21" spans="1:3" ht="15.75" customHeight="1">
      <c r="B21" s="111"/>
    </row>
    <row r="22" spans="1:3" ht="15.75" customHeight="1">
      <c r="C22" s="111"/>
    </row>
    <row r="26" spans="1:3" ht="15.75" customHeight="1">
      <c r="B26" s="111"/>
    </row>
    <row r="27" spans="1:3" ht="15.75" customHeight="1">
      <c r="B27" s="111"/>
    </row>
    <row r="28" spans="1:3" ht="15.75" customHeight="1">
      <c r="B28" s="111"/>
    </row>
    <row r="29" spans="1:3" ht="15.75" customHeight="1">
      <c r="B29" s="111"/>
    </row>
    <row r="30" spans="1:3" ht="15.75" customHeight="1">
      <c r="B30" s="111"/>
    </row>
    <row r="31" spans="1:3" ht="15.75" customHeight="1">
      <c r="B31" s="111"/>
    </row>
    <row r="32" spans="1:3" ht="15.75" customHeight="1">
      <c r="B32" s="111"/>
    </row>
    <row r="33" spans="2:2" ht="15.75" customHeight="1">
      <c r="B33" s="111"/>
    </row>
    <row r="34" spans="2:2" ht="15.75" customHeight="1">
      <c r="B34" s="111"/>
    </row>
    <row r="35" spans="2:2" ht="15.75" customHeight="1">
      <c r="B35" s="111"/>
    </row>
    <row r="36" spans="2:2" ht="12.75">
      <c r="B36" s="111"/>
    </row>
    <row r="37" spans="2:2" ht="12.75">
      <c r="B37" s="111"/>
    </row>
    <row r="38" spans="2:2" ht="12.75">
      <c r="B38" s="111"/>
    </row>
    <row r="39" spans="2:2" ht="12.75">
      <c r="B39" s="111"/>
    </row>
    <row r="40" spans="2:2" ht="12.75">
      <c r="B40" s="111"/>
    </row>
    <row r="41" spans="2:2" ht="12.75">
      <c r="B41" s="111"/>
    </row>
    <row r="42" spans="2:2" ht="12.75">
      <c r="B42" s="111"/>
    </row>
    <row r="43" spans="2:2" ht="12.75">
      <c r="B43" s="111"/>
    </row>
    <row r="44" spans="2:2" ht="12.75">
      <c r="B44" s="111"/>
    </row>
    <row r="45" spans="2:2" ht="12.75">
      <c r="B45" s="111"/>
    </row>
    <row r="46" spans="2:2" ht="12.75">
      <c r="B46" s="111"/>
    </row>
    <row r="47" spans="2:2" ht="12.75">
      <c r="B47" s="111"/>
    </row>
    <row r="48" spans="2:2" ht="12.75">
      <c r="B48" s="111"/>
    </row>
    <row r="49" spans="2:2" ht="12.75">
      <c r="B49" s="111"/>
    </row>
    <row r="50" spans="2:2" ht="12.75">
      <c r="B50" s="111"/>
    </row>
    <row r="51" spans="2:2" ht="12.75">
      <c r="B51" s="111"/>
    </row>
    <row r="52" spans="2:2" ht="12.75">
      <c r="B52" s="111"/>
    </row>
    <row r="53" spans="2:2" ht="12.75">
      <c r="B53" s="111"/>
    </row>
    <row r="54" spans="2:2" ht="12.75">
      <c r="B54" s="111"/>
    </row>
    <row r="55" spans="2:2" ht="12.75">
      <c r="B55" s="111"/>
    </row>
    <row r="56" spans="2:2" ht="12.75">
      <c r="B56" s="111"/>
    </row>
    <row r="57" spans="2:2" ht="12.75">
      <c r="B57" s="111"/>
    </row>
    <row r="58" spans="2:2" ht="12.75">
      <c r="B58" s="111"/>
    </row>
    <row r="59" spans="2:2" ht="12.75">
      <c r="B59" s="111"/>
    </row>
    <row r="60" spans="2:2" ht="12.75">
      <c r="B60" s="111"/>
    </row>
    <row r="61" spans="2:2" ht="12.75">
      <c r="B61" s="111"/>
    </row>
    <row r="62" spans="2:2" ht="12.75">
      <c r="B62" s="111"/>
    </row>
    <row r="63" spans="2:2" ht="12.75">
      <c r="B63" s="111"/>
    </row>
    <row r="64" spans="2:2" ht="12.75">
      <c r="B64" s="111"/>
    </row>
    <row r="65" spans="2:2" ht="12.75">
      <c r="B65" s="111"/>
    </row>
    <row r="66" spans="2:2" ht="12.75">
      <c r="B66" s="111"/>
    </row>
    <row r="67" spans="2:2" ht="12.75">
      <c r="B67" s="111"/>
    </row>
    <row r="68" spans="2:2" ht="12.75">
      <c r="B68" s="111"/>
    </row>
    <row r="69" spans="2:2" ht="12.75">
      <c r="B69" s="111"/>
    </row>
    <row r="70" spans="2:2" ht="12.75">
      <c r="B70" s="111"/>
    </row>
    <row r="71" spans="2:2" ht="12.75">
      <c r="B71" s="111"/>
    </row>
    <row r="72" spans="2:2" ht="12.75">
      <c r="B72" s="111"/>
    </row>
    <row r="73" spans="2:2" ht="12.75">
      <c r="B73" s="111"/>
    </row>
    <row r="74" spans="2:2" ht="12.75">
      <c r="B74" s="111"/>
    </row>
    <row r="75" spans="2:2" ht="12.75">
      <c r="B75" s="111"/>
    </row>
    <row r="76" spans="2:2" ht="12.75">
      <c r="B76" s="111"/>
    </row>
    <row r="77" spans="2:2" ht="12.75">
      <c r="B77" s="111"/>
    </row>
    <row r="78" spans="2:2" ht="12.75">
      <c r="B78" s="111"/>
    </row>
    <row r="79" spans="2:2" ht="12.75">
      <c r="B79" s="111"/>
    </row>
    <row r="80" spans="2:2" ht="12.75">
      <c r="B80" s="111"/>
    </row>
    <row r="81" spans="2:2" ht="12.75">
      <c r="B81" s="111"/>
    </row>
    <row r="82" spans="2:2" ht="12.75">
      <c r="B82" s="111"/>
    </row>
    <row r="83" spans="2:2" ht="12.75">
      <c r="B83" s="111"/>
    </row>
    <row r="84" spans="2:2" ht="12.75">
      <c r="B84" s="111"/>
    </row>
    <row r="85" spans="2:2" ht="12.75">
      <c r="B85" s="111"/>
    </row>
    <row r="86" spans="2:2" ht="12.75">
      <c r="B86" s="111"/>
    </row>
    <row r="87" spans="2:2" ht="12.75">
      <c r="B87" s="111"/>
    </row>
    <row r="88" spans="2:2" ht="12.75">
      <c r="B88" s="111"/>
    </row>
    <row r="89" spans="2:2" ht="12.75">
      <c r="B89" s="111"/>
    </row>
    <row r="90" spans="2:2" ht="12.75">
      <c r="B90" s="111"/>
    </row>
    <row r="91" spans="2:2" ht="12.75">
      <c r="B91" s="111"/>
    </row>
    <row r="92" spans="2:2" ht="12.75">
      <c r="B92" s="111"/>
    </row>
    <row r="93" spans="2:2" ht="12.75">
      <c r="B93" s="111"/>
    </row>
    <row r="94" spans="2:2" ht="12.75">
      <c r="B94" s="111"/>
    </row>
    <row r="95" spans="2:2" ht="12.75">
      <c r="B95" s="111"/>
    </row>
    <row r="96" spans="2:2" ht="12.75">
      <c r="B96" s="111"/>
    </row>
    <row r="97" spans="2:2" ht="12.75">
      <c r="B97" s="111"/>
    </row>
    <row r="98" spans="2:2" ht="12.75">
      <c r="B98" s="111"/>
    </row>
    <row r="99" spans="2:2" ht="12.75">
      <c r="B99" s="111"/>
    </row>
    <row r="100" spans="2:2" ht="12.75">
      <c r="B100" s="111"/>
    </row>
    <row r="101" spans="2:2" ht="12.75">
      <c r="B101" s="111"/>
    </row>
    <row r="102" spans="2:2" ht="12.75">
      <c r="B102" s="111"/>
    </row>
    <row r="103" spans="2:2" ht="12.75">
      <c r="B103" s="111"/>
    </row>
    <row r="104" spans="2:2" ht="12.75">
      <c r="B104" s="111"/>
    </row>
    <row r="105" spans="2:2" ht="12.75">
      <c r="B105" s="111"/>
    </row>
    <row r="106" spans="2:2" ht="12.75">
      <c r="B106" s="111"/>
    </row>
    <row r="107" spans="2:2" ht="12.75">
      <c r="B107" s="111"/>
    </row>
    <row r="108" spans="2:2" ht="12.75">
      <c r="B108" s="111"/>
    </row>
    <row r="109" spans="2:2" ht="12.75">
      <c r="B109" s="111"/>
    </row>
    <row r="110" spans="2:2" ht="12.75">
      <c r="B110" s="111"/>
    </row>
    <row r="111" spans="2:2" ht="12.75">
      <c r="B111" s="111"/>
    </row>
    <row r="112" spans="2:2" ht="12.75">
      <c r="B112" s="111"/>
    </row>
    <row r="113" spans="2:2" ht="12.75">
      <c r="B113" s="111"/>
    </row>
    <row r="114" spans="2:2" ht="12.75">
      <c r="B114" s="111"/>
    </row>
    <row r="115" spans="2:2" ht="12.75">
      <c r="B115" s="111"/>
    </row>
    <row r="116" spans="2:2" ht="12.75">
      <c r="B116" s="111"/>
    </row>
    <row r="117" spans="2:2" ht="12.75">
      <c r="B117" s="111"/>
    </row>
    <row r="118" spans="2:2" ht="12.75">
      <c r="B118" s="111"/>
    </row>
    <row r="119" spans="2:2" ht="12.75">
      <c r="B119" s="111"/>
    </row>
    <row r="120" spans="2:2" ht="12.75">
      <c r="B120" s="111"/>
    </row>
    <row r="121" spans="2:2" ht="12.75">
      <c r="B121" s="111"/>
    </row>
    <row r="122" spans="2:2" ht="12.75">
      <c r="B122" s="111"/>
    </row>
    <row r="123" spans="2:2" ht="12.75">
      <c r="B123" s="111"/>
    </row>
    <row r="124" spans="2:2" ht="12.75">
      <c r="B124" s="111"/>
    </row>
    <row r="125" spans="2:2" ht="12.75">
      <c r="B125" s="111"/>
    </row>
    <row r="126" spans="2:2" ht="12.75">
      <c r="B126" s="111"/>
    </row>
    <row r="127" spans="2:2" ht="12.75">
      <c r="B127" s="111"/>
    </row>
    <row r="128" spans="2:2" ht="12.75">
      <c r="B128" s="111"/>
    </row>
    <row r="129" spans="2:2" ht="12.75">
      <c r="B129" s="111"/>
    </row>
    <row r="130" spans="2:2" ht="12.75">
      <c r="B130" s="111"/>
    </row>
    <row r="131" spans="2:2" ht="12.75">
      <c r="B131" s="111"/>
    </row>
    <row r="132" spans="2:2" ht="12.75">
      <c r="B132" s="111"/>
    </row>
    <row r="133" spans="2:2" ht="12.75">
      <c r="B133" s="111"/>
    </row>
    <row r="134" spans="2:2" ht="12.75">
      <c r="B134" s="111"/>
    </row>
    <row r="135" spans="2:2" ht="12.75">
      <c r="B135" s="111"/>
    </row>
    <row r="136" spans="2:2" ht="12.75">
      <c r="B136" s="111"/>
    </row>
    <row r="137" spans="2:2" ht="12.75">
      <c r="B137" s="111"/>
    </row>
    <row r="138" spans="2:2" ht="12.75">
      <c r="B138" s="111"/>
    </row>
    <row r="139" spans="2:2" ht="12.75">
      <c r="B139" s="111"/>
    </row>
    <row r="140" spans="2:2" ht="12.75">
      <c r="B140" s="111"/>
    </row>
    <row r="141" spans="2:2" ht="12.75">
      <c r="B141" s="111"/>
    </row>
    <row r="142" spans="2:2" ht="12.75">
      <c r="B142" s="111"/>
    </row>
    <row r="143" spans="2:2" ht="12.75">
      <c r="B143" s="111"/>
    </row>
    <row r="144" spans="2:2" ht="12.75">
      <c r="B144" s="111"/>
    </row>
    <row r="145" spans="2:2" ht="12.75">
      <c r="B145" s="111"/>
    </row>
    <row r="146" spans="2:2" ht="12.75">
      <c r="B146" s="111"/>
    </row>
    <row r="147" spans="2:2" ht="12.75">
      <c r="B147" s="111"/>
    </row>
    <row r="148" spans="2:2" ht="12.75">
      <c r="B148" s="111"/>
    </row>
    <row r="149" spans="2:2" ht="12.75">
      <c r="B149" s="111"/>
    </row>
    <row r="150" spans="2:2" ht="12.75">
      <c r="B150" s="111"/>
    </row>
    <row r="151" spans="2:2" ht="12.75">
      <c r="B151" s="111"/>
    </row>
    <row r="152" spans="2:2" ht="12.75">
      <c r="B152" s="111"/>
    </row>
    <row r="153" spans="2:2" ht="12.75">
      <c r="B153" s="111"/>
    </row>
    <row r="154" spans="2:2" ht="12.75">
      <c r="B154" s="111"/>
    </row>
    <row r="155" spans="2:2" ht="12.75">
      <c r="B155" s="111"/>
    </row>
    <row r="156" spans="2:2" ht="12.75">
      <c r="B156" s="111"/>
    </row>
    <row r="157" spans="2:2" ht="12.75">
      <c r="B157" s="111"/>
    </row>
    <row r="158" spans="2:2" ht="12.75">
      <c r="B158" s="111"/>
    </row>
    <row r="159" spans="2:2" ht="12.75">
      <c r="B159" s="111"/>
    </row>
    <row r="160" spans="2:2" ht="12.75">
      <c r="B160" s="111"/>
    </row>
    <row r="161" spans="2:2" ht="12.75">
      <c r="B161" s="111"/>
    </row>
    <row r="162" spans="2:2" ht="12.75">
      <c r="B162" s="111"/>
    </row>
    <row r="163" spans="2:2" ht="12.75">
      <c r="B163" s="111"/>
    </row>
    <row r="164" spans="2:2" ht="12.75">
      <c r="B164" s="111"/>
    </row>
    <row r="165" spans="2:2" ht="12.75">
      <c r="B165" s="111"/>
    </row>
    <row r="166" spans="2:2" ht="12.75">
      <c r="B166" s="111"/>
    </row>
    <row r="167" spans="2:2" ht="12.75">
      <c r="B167" s="111"/>
    </row>
    <row r="168" spans="2:2" ht="12.75">
      <c r="B168" s="111"/>
    </row>
    <row r="169" spans="2:2" ht="12.75">
      <c r="B169" s="111"/>
    </row>
    <row r="170" spans="2:2" ht="12.75">
      <c r="B170" s="111"/>
    </row>
    <row r="171" spans="2:2" ht="12.75">
      <c r="B171" s="111"/>
    </row>
    <row r="172" spans="2:2" ht="12.75">
      <c r="B172" s="111"/>
    </row>
    <row r="173" spans="2:2" ht="12.75">
      <c r="B173" s="111"/>
    </row>
    <row r="174" spans="2:2" ht="12.75">
      <c r="B174" s="111"/>
    </row>
    <row r="175" spans="2:2" ht="12.75">
      <c r="B175" s="111"/>
    </row>
    <row r="176" spans="2:2" ht="12.75">
      <c r="B176" s="111"/>
    </row>
    <row r="177" spans="2:2" ht="12.75">
      <c r="B177" s="111"/>
    </row>
    <row r="178" spans="2:2" ht="12.75">
      <c r="B178" s="111"/>
    </row>
    <row r="179" spans="2:2" ht="12.75">
      <c r="B179" s="111"/>
    </row>
    <row r="180" spans="2:2" ht="12.75">
      <c r="B180" s="111"/>
    </row>
    <row r="181" spans="2:2" ht="12.75">
      <c r="B181" s="111"/>
    </row>
    <row r="182" spans="2:2" ht="12.75">
      <c r="B182" s="111"/>
    </row>
    <row r="183" spans="2:2" ht="12.75">
      <c r="B183" s="111"/>
    </row>
    <row r="184" spans="2:2" ht="12.75">
      <c r="B184" s="111"/>
    </row>
    <row r="185" spans="2:2" ht="12.75">
      <c r="B185" s="111"/>
    </row>
    <row r="186" spans="2:2" ht="12.75">
      <c r="B186" s="111"/>
    </row>
    <row r="187" spans="2:2" ht="12.75">
      <c r="B187" s="111"/>
    </row>
    <row r="188" spans="2:2" ht="12.75">
      <c r="B188" s="111"/>
    </row>
    <row r="189" spans="2:2" ht="12.75">
      <c r="B189" s="111"/>
    </row>
    <row r="190" spans="2:2" ht="12.75">
      <c r="B190" s="111"/>
    </row>
    <row r="191" spans="2:2" ht="12.75">
      <c r="B191" s="111"/>
    </row>
    <row r="192" spans="2:2" ht="12.75">
      <c r="B192" s="111"/>
    </row>
    <row r="193" spans="2:2" ht="12.75">
      <c r="B193" s="111"/>
    </row>
    <row r="194" spans="2:2" ht="12.75">
      <c r="B194" s="111"/>
    </row>
    <row r="195" spans="2:2" ht="12.75">
      <c r="B195" s="111"/>
    </row>
    <row r="196" spans="2:2" ht="12.75">
      <c r="B196" s="111"/>
    </row>
    <row r="197" spans="2:2" ht="12.75">
      <c r="B197" s="111"/>
    </row>
    <row r="198" spans="2:2" ht="12.75">
      <c r="B198" s="111"/>
    </row>
    <row r="199" spans="2:2" ht="12.75">
      <c r="B199" s="111"/>
    </row>
    <row r="200" spans="2:2" ht="12.75">
      <c r="B200" s="111"/>
    </row>
    <row r="201" spans="2:2" ht="12.75">
      <c r="B201" s="111"/>
    </row>
    <row r="202" spans="2:2" ht="12.75">
      <c r="B202" s="111"/>
    </row>
    <row r="203" spans="2:2" ht="12.75">
      <c r="B203" s="111"/>
    </row>
    <row r="204" spans="2:2" ht="12.75">
      <c r="B204" s="111"/>
    </row>
    <row r="205" spans="2:2" ht="12.75">
      <c r="B205" s="111"/>
    </row>
    <row r="206" spans="2:2" ht="12.75">
      <c r="B206" s="111"/>
    </row>
    <row r="207" spans="2:2" ht="12.75">
      <c r="B207" s="111"/>
    </row>
    <row r="208" spans="2:2" ht="12.75">
      <c r="B208" s="111"/>
    </row>
    <row r="209" spans="2:2" ht="12.75">
      <c r="B209" s="111"/>
    </row>
    <row r="210" spans="2:2" ht="12.75">
      <c r="B210" s="111"/>
    </row>
    <row r="211" spans="2:2" ht="12.75">
      <c r="B211" s="111"/>
    </row>
    <row r="212" spans="2:2" ht="12.75">
      <c r="B212" s="111"/>
    </row>
    <row r="213" spans="2:2" ht="12.75">
      <c r="B213" s="111"/>
    </row>
    <row r="214" spans="2:2" ht="12.75">
      <c r="B214" s="111"/>
    </row>
    <row r="215" spans="2:2" ht="12.75">
      <c r="B215" s="111"/>
    </row>
    <row r="216" spans="2:2" ht="12.75">
      <c r="B216" s="111"/>
    </row>
    <row r="217" spans="2:2" ht="12.75">
      <c r="B217" s="111"/>
    </row>
    <row r="218" spans="2:2" ht="12.75">
      <c r="B218" s="111"/>
    </row>
    <row r="219" spans="2:2" ht="12.75">
      <c r="B219" s="111"/>
    </row>
    <row r="220" spans="2:2" ht="12.75">
      <c r="B220" s="111"/>
    </row>
    <row r="221" spans="2:2" ht="12.75">
      <c r="B221" s="111"/>
    </row>
    <row r="222" spans="2:2" ht="12.75">
      <c r="B222" s="111"/>
    </row>
    <row r="223" spans="2:2" ht="12.75">
      <c r="B223" s="111"/>
    </row>
    <row r="224" spans="2:2" ht="12.75">
      <c r="B224" s="111"/>
    </row>
    <row r="225" spans="2:2" ht="12.75">
      <c r="B225" s="111"/>
    </row>
    <row r="226" spans="2:2" ht="12.75">
      <c r="B226" s="111"/>
    </row>
    <row r="227" spans="2:2" ht="12.75">
      <c r="B227" s="111"/>
    </row>
    <row r="228" spans="2:2" ht="12.75">
      <c r="B228" s="111"/>
    </row>
    <row r="229" spans="2:2" ht="12.75">
      <c r="B229" s="111"/>
    </row>
    <row r="230" spans="2:2" ht="12.75">
      <c r="B230" s="111"/>
    </row>
    <row r="231" spans="2:2" ht="12.75">
      <c r="B231" s="111"/>
    </row>
    <row r="232" spans="2:2" ht="12.75">
      <c r="B232" s="111"/>
    </row>
    <row r="233" spans="2:2" ht="12.75">
      <c r="B233" s="111"/>
    </row>
    <row r="234" spans="2:2" ht="12.75">
      <c r="B234" s="111"/>
    </row>
    <row r="235" spans="2:2" ht="12.75">
      <c r="B235" s="111"/>
    </row>
    <row r="236" spans="2:2" ht="12.75">
      <c r="B236" s="111"/>
    </row>
    <row r="237" spans="2:2" ht="12.75">
      <c r="B237" s="111"/>
    </row>
    <row r="238" spans="2:2" ht="12.75">
      <c r="B238" s="111"/>
    </row>
    <row r="239" spans="2:2" ht="12.75">
      <c r="B239" s="111"/>
    </row>
    <row r="240" spans="2:2" ht="12.75">
      <c r="B240" s="111"/>
    </row>
    <row r="241" spans="2:2" ht="12.75">
      <c r="B241" s="111"/>
    </row>
    <row r="242" spans="2:2" ht="12.75">
      <c r="B242" s="111"/>
    </row>
    <row r="243" spans="2:2" ht="12.75">
      <c r="B243" s="111"/>
    </row>
    <row r="244" spans="2:2" ht="12.75">
      <c r="B244" s="111"/>
    </row>
    <row r="245" spans="2:2" ht="12.75">
      <c r="B245" s="111"/>
    </row>
    <row r="246" spans="2:2" ht="12.75">
      <c r="B246" s="111"/>
    </row>
    <row r="247" spans="2:2" ht="12.75">
      <c r="B247" s="111"/>
    </row>
    <row r="248" spans="2:2" ht="12.75">
      <c r="B248" s="111"/>
    </row>
    <row r="249" spans="2:2" ht="12.75">
      <c r="B249" s="111"/>
    </row>
    <row r="250" spans="2:2" ht="12.75">
      <c r="B250" s="111"/>
    </row>
    <row r="251" spans="2:2" ht="12.75">
      <c r="B251" s="111"/>
    </row>
    <row r="252" spans="2:2" ht="12.75">
      <c r="B252" s="111"/>
    </row>
    <row r="253" spans="2:2" ht="12.75">
      <c r="B253" s="111"/>
    </row>
    <row r="254" spans="2:2" ht="12.75">
      <c r="B254" s="111"/>
    </row>
    <row r="255" spans="2:2" ht="12.75">
      <c r="B255" s="111"/>
    </row>
    <row r="256" spans="2:2" ht="12.75">
      <c r="B256" s="111"/>
    </row>
    <row r="257" spans="2:2" ht="12.75">
      <c r="B257" s="111"/>
    </row>
    <row r="258" spans="2:2" ht="12.75">
      <c r="B258" s="111"/>
    </row>
    <row r="259" spans="2:2" ht="12.75">
      <c r="B259" s="111"/>
    </row>
    <row r="260" spans="2:2" ht="12.75">
      <c r="B260" s="111"/>
    </row>
    <row r="261" spans="2:2" ht="12.75">
      <c r="B261" s="111"/>
    </row>
    <row r="262" spans="2:2" ht="12.75">
      <c r="B262" s="111"/>
    </row>
    <row r="263" spans="2:2" ht="12.75">
      <c r="B263" s="111"/>
    </row>
    <row r="264" spans="2:2" ht="12.75">
      <c r="B264" s="111"/>
    </row>
    <row r="265" spans="2:2" ht="12.75">
      <c r="B265" s="111"/>
    </row>
    <row r="266" spans="2:2" ht="12.75">
      <c r="B266" s="111"/>
    </row>
    <row r="267" spans="2:2" ht="12.75">
      <c r="B267" s="111"/>
    </row>
    <row r="268" spans="2:2" ht="12.75">
      <c r="B268" s="111"/>
    </row>
    <row r="269" spans="2:2" ht="12.75">
      <c r="B269" s="111"/>
    </row>
    <row r="270" spans="2:2" ht="12.75">
      <c r="B270" s="111"/>
    </row>
    <row r="271" spans="2:2" ht="12.75">
      <c r="B271" s="111"/>
    </row>
    <row r="272" spans="2:2" ht="12.75">
      <c r="B272" s="111"/>
    </row>
    <row r="273" spans="2:2" ht="12.75">
      <c r="B273" s="111"/>
    </row>
    <row r="274" spans="2:2" ht="12.75">
      <c r="B274" s="111"/>
    </row>
    <row r="275" spans="2:2" ht="12.75">
      <c r="B275" s="111"/>
    </row>
    <row r="276" spans="2:2" ht="12.75">
      <c r="B276" s="111"/>
    </row>
    <row r="277" spans="2:2" ht="12.75">
      <c r="B277" s="111"/>
    </row>
    <row r="278" spans="2:2" ht="12.75">
      <c r="B278" s="111"/>
    </row>
    <row r="279" spans="2:2" ht="12.75">
      <c r="B279" s="111"/>
    </row>
    <row r="280" spans="2:2" ht="12.75">
      <c r="B280" s="111"/>
    </row>
    <row r="281" spans="2:2" ht="12.75">
      <c r="B281" s="111"/>
    </row>
    <row r="282" spans="2:2" ht="12.75">
      <c r="B282" s="111"/>
    </row>
    <row r="283" spans="2:2" ht="12.75">
      <c r="B283" s="111"/>
    </row>
    <row r="284" spans="2:2" ht="12.75">
      <c r="B284" s="111"/>
    </row>
    <row r="285" spans="2:2" ht="12.75">
      <c r="B285" s="111"/>
    </row>
    <row r="286" spans="2:2" ht="12.75">
      <c r="B286" s="111"/>
    </row>
    <row r="287" spans="2:2" ht="12.75">
      <c r="B287" s="111"/>
    </row>
    <row r="288" spans="2:2" ht="12.75">
      <c r="B288" s="111"/>
    </row>
    <row r="289" spans="2:2" ht="12.75">
      <c r="B289" s="111"/>
    </row>
    <row r="290" spans="2:2" ht="12.75">
      <c r="B290" s="111"/>
    </row>
    <row r="291" spans="2:2" ht="12.75">
      <c r="B291" s="111"/>
    </row>
    <row r="292" spans="2:2" ht="12.75">
      <c r="B292" s="111"/>
    </row>
    <row r="293" spans="2:2" ht="12.75">
      <c r="B293" s="111"/>
    </row>
    <row r="294" spans="2:2" ht="12.75">
      <c r="B294" s="111"/>
    </row>
    <row r="295" spans="2:2" ht="12.75">
      <c r="B295" s="111"/>
    </row>
    <row r="296" spans="2:2" ht="12.75">
      <c r="B296" s="111"/>
    </row>
    <row r="297" spans="2:2" ht="12.75">
      <c r="B297" s="111"/>
    </row>
    <row r="298" spans="2:2" ht="12.75">
      <c r="B298" s="111"/>
    </row>
    <row r="299" spans="2:2" ht="12.75">
      <c r="B299" s="111"/>
    </row>
    <row r="300" spans="2:2" ht="12.75">
      <c r="B300" s="111"/>
    </row>
    <row r="301" spans="2:2" ht="12.75">
      <c r="B301" s="111"/>
    </row>
    <row r="302" spans="2:2" ht="12.75">
      <c r="B302" s="111"/>
    </row>
    <row r="303" spans="2:2" ht="12.75">
      <c r="B303" s="111"/>
    </row>
    <row r="304" spans="2:2" ht="12.75">
      <c r="B304" s="111"/>
    </row>
    <row r="305" spans="2:2" ht="12.75">
      <c r="B305" s="111"/>
    </row>
    <row r="306" spans="2:2" ht="12.75">
      <c r="B306" s="111"/>
    </row>
    <row r="307" spans="2:2" ht="12.75">
      <c r="B307" s="111"/>
    </row>
    <row r="308" spans="2:2" ht="12.75">
      <c r="B308" s="111"/>
    </row>
    <row r="309" spans="2:2" ht="12.75">
      <c r="B309" s="111"/>
    </row>
    <row r="310" spans="2:2" ht="12.75">
      <c r="B310" s="111"/>
    </row>
    <row r="311" spans="2:2" ht="12.75">
      <c r="B311" s="111"/>
    </row>
    <row r="312" spans="2:2" ht="12.75">
      <c r="B312" s="111"/>
    </row>
    <row r="313" spans="2:2" ht="12.75">
      <c r="B313" s="111"/>
    </row>
    <row r="314" spans="2:2" ht="12.75">
      <c r="B314" s="111"/>
    </row>
    <row r="315" spans="2:2" ht="12.75">
      <c r="B315" s="111"/>
    </row>
    <row r="316" spans="2:2" ht="12.75">
      <c r="B316" s="111"/>
    </row>
    <row r="317" spans="2:2" ht="12.75">
      <c r="B317" s="111"/>
    </row>
    <row r="318" spans="2:2" ht="12.75">
      <c r="B318" s="111"/>
    </row>
    <row r="319" spans="2:2" ht="12.75">
      <c r="B319" s="111"/>
    </row>
    <row r="320" spans="2:2" ht="12.75">
      <c r="B320" s="111"/>
    </row>
    <row r="321" spans="2:2" ht="12.75">
      <c r="B321" s="111"/>
    </row>
    <row r="322" spans="2:2" ht="12.75">
      <c r="B322" s="111"/>
    </row>
    <row r="323" spans="2:2" ht="12.75">
      <c r="B323" s="111"/>
    </row>
    <row r="324" spans="2:2" ht="12.75">
      <c r="B324" s="111"/>
    </row>
    <row r="325" spans="2:2" ht="12.75">
      <c r="B325" s="111"/>
    </row>
    <row r="326" spans="2:2" ht="12.75">
      <c r="B326" s="111"/>
    </row>
    <row r="327" spans="2:2" ht="12.75">
      <c r="B327" s="111"/>
    </row>
    <row r="328" spans="2:2" ht="12.75">
      <c r="B328" s="111"/>
    </row>
    <row r="329" spans="2:2" ht="12.75">
      <c r="B329" s="111"/>
    </row>
    <row r="330" spans="2:2" ht="12.75">
      <c r="B330" s="111"/>
    </row>
    <row r="331" spans="2:2" ht="12.75">
      <c r="B331" s="111"/>
    </row>
    <row r="332" spans="2:2" ht="12.75">
      <c r="B332" s="111"/>
    </row>
    <row r="333" spans="2:2" ht="12.75">
      <c r="B333" s="111"/>
    </row>
    <row r="334" spans="2:2" ht="12.75">
      <c r="B334" s="111"/>
    </row>
    <row r="335" spans="2:2" ht="12.75">
      <c r="B335" s="111"/>
    </row>
    <row r="336" spans="2:2" ht="12.75">
      <c r="B336" s="111"/>
    </row>
    <row r="337" spans="2:2" ht="12.75">
      <c r="B337" s="111"/>
    </row>
    <row r="338" spans="2:2" ht="12.75">
      <c r="B338" s="111"/>
    </row>
    <row r="339" spans="2:2" ht="12.75">
      <c r="B339" s="111"/>
    </row>
    <row r="340" spans="2:2" ht="12.75">
      <c r="B340" s="111"/>
    </row>
    <row r="341" spans="2:2" ht="12.75">
      <c r="B341" s="111"/>
    </row>
    <row r="342" spans="2:2" ht="12.75">
      <c r="B342" s="111"/>
    </row>
    <row r="343" spans="2:2" ht="12.75">
      <c r="B343" s="111"/>
    </row>
    <row r="344" spans="2:2" ht="12.75">
      <c r="B344" s="111"/>
    </row>
    <row r="345" spans="2:2" ht="12.75">
      <c r="B345" s="111"/>
    </row>
    <row r="346" spans="2:2" ht="12.75">
      <c r="B346" s="111"/>
    </row>
    <row r="347" spans="2:2" ht="12.75">
      <c r="B347" s="111"/>
    </row>
    <row r="348" spans="2:2" ht="12.75">
      <c r="B348" s="111"/>
    </row>
    <row r="349" spans="2:2" ht="12.75">
      <c r="B349" s="111"/>
    </row>
    <row r="350" spans="2:2" ht="12.75">
      <c r="B350" s="111"/>
    </row>
    <row r="351" spans="2:2" ht="12.75">
      <c r="B351" s="111"/>
    </row>
    <row r="352" spans="2:2" ht="12.75">
      <c r="B352" s="111"/>
    </row>
    <row r="353" spans="2:2" ht="12.75">
      <c r="B353" s="111"/>
    </row>
    <row r="354" spans="2:2" ht="12.75">
      <c r="B354" s="111"/>
    </row>
    <row r="355" spans="2:2" ht="12.75">
      <c r="B355" s="111"/>
    </row>
    <row r="356" spans="2:2" ht="12.75">
      <c r="B356" s="111"/>
    </row>
    <row r="357" spans="2:2" ht="12.75">
      <c r="B357" s="111"/>
    </row>
    <row r="358" spans="2:2" ht="12.75">
      <c r="B358" s="111"/>
    </row>
    <row r="359" spans="2:2" ht="12.75">
      <c r="B359" s="111"/>
    </row>
    <row r="360" spans="2:2" ht="12.75">
      <c r="B360" s="111"/>
    </row>
    <row r="361" spans="2:2" ht="12.75">
      <c r="B361" s="111"/>
    </row>
    <row r="362" spans="2:2" ht="12.75">
      <c r="B362" s="111"/>
    </row>
    <row r="363" spans="2:2" ht="12.75">
      <c r="B363" s="111"/>
    </row>
    <row r="364" spans="2:2" ht="12.75">
      <c r="B364" s="111"/>
    </row>
    <row r="365" spans="2:2" ht="12.75">
      <c r="B365" s="111"/>
    </row>
    <row r="366" spans="2:2" ht="12.75">
      <c r="B366" s="111"/>
    </row>
    <row r="367" spans="2:2" ht="12.75">
      <c r="B367" s="111"/>
    </row>
    <row r="368" spans="2:2" ht="12.75">
      <c r="B368" s="111"/>
    </row>
    <row r="369" spans="2:2" ht="12.75">
      <c r="B369" s="111"/>
    </row>
    <row r="370" spans="2:2" ht="12.75">
      <c r="B370" s="111"/>
    </row>
    <row r="371" spans="2:2" ht="12.75">
      <c r="B371" s="111"/>
    </row>
    <row r="372" spans="2:2" ht="12.75">
      <c r="B372" s="111"/>
    </row>
    <row r="373" spans="2:2" ht="12.75">
      <c r="B373" s="111"/>
    </row>
    <row r="374" spans="2:2" ht="12.75">
      <c r="B374" s="111"/>
    </row>
    <row r="375" spans="2:2" ht="12.75">
      <c r="B375" s="111"/>
    </row>
    <row r="376" spans="2:2" ht="12.75">
      <c r="B376" s="111"/>
    </row>
    <row r="377" spans="2:2" ht="12.75">
      <c r="B377" s="111"/>
    </row>
    <row r="378" spans="2:2" ht="12.75">
      <c r="B378" s="111"/>
    </row>
    <row r="379" spans="2:2" ht="12.75">
      <c r="B379" s="111"/>
    </row>
    <row r="380" spans="2:2" ht="12.75">
      <c r="B380" s="111"/>
    </row>
    <row r="381" spans="2:2" ht="12.75">
      <c r="B381" s="111"/>
    </row>
    <row r="382" spans="2:2" ht="12.75">
      <c r="B382" s="111"/>
    </row>
    <row r="383" spans="2:2" ht="12.75">
      <c r="B383" s="111"/>
    </row>
    <row r="384" spans="2:2" ht="12.75">
      <c r="B384" s="111"/>
    </row>
    <row r="385" spans="2:2" ht="12.75">
      <c r="B385" s="111"/>
    </row>
    <row r="386" spans="2:2" ht="12.75">
      <c r="B386" s="111"/>
    </row>
    <row r="387" spans="2:2" ht="12.75">
      <c r="B387" s="111"/>
    </row>
    <row r="388" spans="2:2" ht="12.75">
      <c r="B388" s="111"/>
    </row>
    <row r="389" spans="2:2" ht="12.75">
      <c r="B389" s="111"/>
    </row>
    <row r="390" spans="2:2" ht="12.75">
      <c r="B390" s="111"/>
    </row>
    <row r="391" spans="2:2" ht="12.75">
      <c r="B391" s="111"/>
    </row>
    <row r="392" spans="2:2" ht="12.75">
      <c r="B392" s="111"/>
    </row>
    <row r="393" spans="2:2" ht="12.75">
      <c r="B393" s="111"/>
    </row>
    <row r="394" spans="2:2" ht="12.75">
      <c r="B394" s="111"/>
    </row>
    <row r="395" spans="2:2" ht="12.75">
      <c r="B395" s="111"/>
    </row>
    <row r="396" spans="2:2" ht="12.75">
      <c r="B396" s="111"/>
    </row>
    <row r="397" spans="2:2" ht="12.75">
      <c r="B397" s="111"/>
    </row>
    <row r="398" spans="2:2" ht="12.75">
      <c r="B398" s="111"/>
    </row>
    <row r="399" spans="2:2" ht="12.75">
      <c r="B399" s="111"/>
    </row>
    <row r="400" spans="2:2" ht="12.75">
      <c r="B400" s="111"/>
    </row>
    <row r="401" spans="2:2" ht="12.75">
      <c r="B401" s="111"/>
    </row>
    <row r="402" spans="2:2" ht="12.75">
      <c r="B402" s="111"/>
    </row>
    <row r="403" spans="2:2" ht="12.75">
      <c r="B403" s="111"/>
    </row>
    <row r="404" spans="2:2" ht="12.75">
      <c r="B404" s="111"/>
    </row>
    <row r="405" spans="2:2" ht="12.75">
      <c r="B405" s="111"/>
    </row>
    <row r="406" spans="2:2" ht="12.75">
      <c r="B406" s="111"/>
    </row>
    <row r="407" spans="2:2" ht="12.75">
      <c r="B407" s="111"/>
    </row>
    <row r="408" spans="2:2" ht="12.75">
      <c r="B408" s="111"/>
    </row>
    <row r="409" spans="2:2" ht="12.75">
      <c r="B409" s="111"/>
    </row>
    <row r="410" spans="2:2" ht="12.75">
      <c r="B410" s="111"/>
    </row>
    <row r="411" spans="2:2" ht="12.75">
      <c r="B411" s="111"/>
    </row>
    <row r="412" spans="2:2" ht="12.75">
      <c r="B412" s="111"/>
    </row>
    <row r="413" spans="2:2" ht="12.75">
      <c r="B413" s="111"/>
    </row>
    <row r="414" spans="2:2" ht="12.75">
      <c r="B414" s="111"/>
    </row>
    <row r="415" spans="2:2" ht="12.75">
      <c r="B415" s="111"/>
    </row>
    <row r="416" spans="2:2" ht="12.75">
      <c r="B416" s="111"/>
    </row>
    <row r="417" spans="2:2" ht="12.75">
      <c r="B417" s="111"/>
    </row>
    <row r="418" spans="2:2" ht="12.75">
      <c r="B418" s="111"/>
    </row>
    <row r="419" spans="2:2" ht="12.75">
      <c r="B419" s="111"/>
    </row>
    <row r="420" spans="2:2" ht="12.75">
      <c r="B420" s="111"/>
    </row>
    <row r="421" spans="2:2" ht="12.75">
      <c r="B421" s="111"/>
    </row>
    <row r="422" spans="2:2" ht="12.75">
      <c r="B422" s="111"/>
    </row>
    <row r="423" spans="2:2" ht="12.75">
      <c r="B423" s="111"/>
    </row>
    <row r="424" spans="2:2" ht="12.75">
      <c r="B424" s="111"/>
    </row>
    <row r="425" spans="2:2" ht="12.75">
      <c r="B425" s="111"/>
    </row>
    <row r="426" spans="2:2" ht="12.75">
      <c r="B426" s="111"/>
    </row>
    <row r="427" spans="2:2" ht="12.75">
      <c r="B427" s="111"/>
    </row>
    <row r="428" spans="2:2" ht="12.75">
      <c r="B428" s="111"/>
    </row>
    <row r="429" spans="2:2" ht="12.75">
      <c r="B429" s="111"/>
    </row>
    <row r="430" spans="2:2" ht="12.75">
      <c r="B430" s="111"/>
    </row>
    <row r="431" spans="2:2" ht="12.75">
      <c r="B431" s="111"/>
    </row>
    <row r="432" spans="2:2" ht="12.75">
      <c r="B432" s="111"/>
    </row>
    <row r="433" spans="2:2" ht="12.75">
      <c r="B433" s="111"/>
    </row>
    <row r="434" spans="2:2" ht="12.75">
      <c r="B434" s="111"/>
    </row>
    <row r="435" spans="2:2" ht="12.75">
      <c r="B435" s="111"/>
    </row>
    <row r="436" spans="2:2" ht="12.75">
      <c r="B436" s="111"/>
    </row>
    <row r="437" spans="2:2" ht="12.75">
      <c r="B437" s="111"/>
    </row>
    <row r="438" spans="2:2" ht="12.75">
      <c r="B438" s="111"/>
    </row>
    <row r="439" spans="2:2" ht="12.75">
      <c r="B439" s="111"/>
    </row>
    <row r="440" spans="2:2" ht="12.75">
      <c r="B440" s="111"/>
    </row>
    <row r="441" spans="2:2" ht="12.75">
      <c r="B441" s="111"/>
    </row>
    <row r="442" spans="2:2" ht="12.75">
      <c r="B442" s="111"/>
    </row>
    <row r="443" spans="2:2" ht="12.75">
      <c r="B443" s="111"/>
    </row>
    <row r="444" spans="2:2" ht="12.75">
      <c r="B444" s="111"/>
    </row>
    <row r="445" spans="2:2" ht="12.75">
      <c r="B445" s="111"/>
    </row>
    <row r="446" spans="2:2" ht="12.75">
      <c r="B446" s="111"/>
    </row>
    <row r="447" spans="2:2" ht="12.75">
      <c r="B447" s="111"/>
    </row>
    <row r="448" spans="2:2" ht="12.75">
      <c r="B448" s="111"/>
    </row>
    <row r="449" spans="2:2" ht="12.75">
      <c r="B449" s="111"/>
    </row>
    <row r="450" spans="2:2" ht="12.75">
      <c r="B450" s="111"/>
    </row>
    <row r="451" spans="2:2" ht="12.75">
      <c r="B451" s="111"/>
    </row>
    <row r="452" spans="2:2" ht="12.75">
      <c r="B452" s="111"/>
    </row>
    <row r="453" spans="2:2" ht="12.75">
      <c r="B453" s="111"/>
    </row>
    <row r="454" spans="2:2" ht="12.75">
      <c r="B454" s="111"/>
    </row>
    <row r="455" spans="2:2" ht="12.75">
      <c r="B455" s="111"/>
    </row>
    <row r="456" spans="2:2" ht="12.75">
      <c r="B456" s="111"/>
    </row>
    <row r="457" spans="2:2" ht="12.75">
      <c r="B457" s="111"/>
    </row>
    <row r="458" spans="2:2" ht="12.75">
      <c r="B458" s="111"/>
    </row>
    <row r="459" spans="2:2" ht="12.75">
      <c r="B459" s="111"/>
    </row>
    <row r="460" spans="2:2" ht="12.75">
      <c r="B460" s="111"/>
    </row>
    <row r="461" spans="2:2" ht="12.75">
      <c r="B461" s="111"/>
    </row>
    <row r="462" spans="2:2" ht="12.75">
      <c r="B462" s="111"/>
    </row>
    <row r="463" spans="2:2" ht="12.75">
      <c r="B463" s="111"/>
    </row>
    <row r="464" spans="2:2" ht="12.75">
      <c r="B464" s="111"/>
    </row>
    <row r="465" spans="2:2" ht="12.75">
      <c r="B465" s="111"/>
    </row>
    <row r="466" spans="2:2" ht="12.75">
      <c r="B466" s="111"/>
    </row>
    <row r="467" spans="2:2" ht="12.75">
      <c r="B467" s="111"/>
    </row>
    <row r="468" spans="2:2" ht="12.75">
      <c r="B468" s="111"/>
    </row>
    <row r="469" spans="2:2" ht="12.75">
      <c r="B469" s="111"/>
    </row>
    <row r="470" spans="2:2" ht="12.75">
      <c r="B470" s="111"/>
    </row>
    <row r="471" spans="2:2" ht="12.75">
      <c r="B471" s="111"/>
    </row>
    <row r="472" spans="2:2" ht="12.75">
      <c r="B472" s="111"/>
    </row>
    <row r="473" spans="2:2" ht="12.75">
      <c r="B473" s="111"/>
    </row>
    <row r="474" spans="2:2" ht="12.75">
      <c r="B474" s="111"/>
    </row>
    <row r="475" spans="2:2" ht="12.75">
      <c r="B475" s="111"/>
    </row>
    <row r="476" spans="2:2" ht="12.75">
      <c r="B476" s="111"/>
    </row>
    <row r="477" spans="2:2" ht="12.75">
      <c r="B477" s="111"/>
    </row>
    <row r="478" spans="2:2" ht="12.75">
      <c r="B478" s="111"/>
    </row>
    <row r="479" spans="2:2" ht="12.75">
      <c r="B479" s="111"/>
    </row>
    <row r="480" spans="2:2" ht="12.75">
      <c r="B480" s="111"/>
    </row>
    <row r="481" spans="2:2" ht="12.75">
      <c r="B481" s="111"/>
    </row>
    <row r="482" spans="2:2" ht="12.75">
      <c r="B482" s="111"/>
    </row>
    <row r="483" spans="2:2" ht="12.75">
      <c r="B483" s="111"/>
    </row>
    <row r="484" spans="2:2" ht="12.75">
      <c r="B484" s="111"/>
    </row>
    <row r="485" spans="2:2" ht="12.75">
      <c r="B485" s="111"/>
    </row>
    <row r="486" spans="2:2" ht="12.75">
      <c r="B486" s="111"/>
    </row>
    <row r="487" spans="2:2" ht="12.75">
      <c r="B487" s="111"/>
    </row>
    <row r="488" spans="2:2" ht="12.75">
      <c r="B488" s="111"/>
    </row>
    <row r="489" spans="2:2" ht="12.75">
      <c r="B489" s="111"/>
    </row>
    <row r="490" spans="2:2" ht="12.75">
      <c r="B490" s="111"/>
    </row>
    <row r="491" spans="2:2" ht="12.75">
      <c r="B491" s="111"/>
    </row>
    <row r="492" spans="2:2" ht="12.75">
      <c r="B492" s="111"/>
    </row>
    <row r="493" spans="2:2" ht="12.75">
      <c r="B493" s="111"/>
    </row>
    <row r="494" spans="2:2" ht="12.75">
      <c r="B494" s="111"/>
    </row>
    <row r="495" spans="2:2" ht="12.75">
      <c r="B495" s="111"/>
    </row>
    <row r="496" spans="2:2" ht="12.75">
      <c r="B496" s="111"/>
    </row>
    <row r="497" spans="2:2" ht="12.75">
      <c r="B497" s="111"/>
    </row>
    <row r="498" spans="2:2" ht="12.75">
      <c r="B498" s="111"/>
    </row>
    <row r="499" spans="2:2" ht="12.75">
      <c r="B499" s="111"/>
    </row>
    <row r="500" spans="2:2" ht="12.75">
      <c r="B500" s="111"/>
    </row>
    <row r="501" spans="2:2" ht="12.75">
      <c r="B501" s="111"/>
    </row>
    <row r="502" spans="2:2" ht="12.75">
      <c r="B502" s="111"/>
    </row>
    <row r="503" spans="2:2" ht="12.75">
      <c r="B503" s="111"/>
    </row>
    <row r="504" spans="2:2" ht="12.75">
      <c r="B504" s="111"/>
    </row>
    <row r="505" spans="2:2" ht="12.75">
      <c r="B505" s="111"/>
    </row>
    <row r="506" spans="2:2" ht="12.75">
      <c r="B506" s="111"/>
    </row>
    <row r="507" spans="2:2" ht="12.75">
      <c r="B507" s="111"/>
    </row>
    <row r="508" spans="2:2" ht="12.75">
      <c r="B508" s="111"/>
    </row>
    <row r="509" spans="2:2" ht="12.75">
      <c r="B509" s="111"/>
    </row>
    <row r="510" spans="2:2" ht="12.75">
      <c r="B510" s="111"/>
    </row>
    <row r="511" spans="2:2" ht="12.75">
      <c r="B511" s="111"/>
    </row>
    <row r="512" spans="2:2" ht="12.75">
      <c r="B512" s="111"/>
    </row>
    <row r="513" spans="2:2" ht="12.75">
      <c r="B513" s="111"/>
    </row>
    <row r="514" spans="2:2" ht="12.75">
      <c r="B514" s="111"/>
    </row>
    <row r="515" spans="2:2" ht="12.75">
      <c r="B515" s="111"/>
    </row>
    <row r="516" spans="2:2" ht="12.75">
      <c r="B516" s="111"/>
    </row>
    <row r="517" spans="2:2" ht="12.75">
      <c r="B517" s="111"/>
    </row>
    <row r="518" spans="2:2" ht="12.75">
      <c r="B518" s="111"/>
    </row>
    <row r="519" spans="2:2" ht="12.75">
      <c r="B519" s="111"/>
    </row>
    <row r="520" spans="2:2" ht="12.75">
      <c r="B520" s="111"/>
    </row>
    <row r="521" spans="2:2" ht="12.75">
      <c r="B521" s="111"/>
    </row>
    <row r="522" spans="2:2" ht="12.75">
      <c r="B522" s="111"/>
    </row>
    <row r="523" spans="2:2" ht="12.75">
      <c r="B523" s="111"/>
    </row>
    <row r="524" spans="2:2" ht="12.75">
      <c r="B524" s="111"/>
    </row>
    <row r="525" spans="2:2" ht="12.75">
      <c r="B525" s="111"/>
    </row>
    <row r="526" spans="2:2" ht="12.75">
      <c r="B526" s="111"/>
    </row>
    <row r="527" spans="2:2" ht="12.75">
      <c r="B527" s="111"/>
    </row>
    <row r="528" spans="2:2" ht="12.75">
      <c r="B528" s="111"/>
    </row>
    <row r="529" spans="2:2" ht="12.75">
      <c r="B529" s="111"/>
    </row>
    <row r="530" spans="2:2" ht="12.75">
      <c r="B530" s="111"/>
    </row>
    <row r="531" spans="2:2" ht="12.75">
      <c r="B531" s="111"/>
    </row>
    <row r="532" spans="2:2" ht="12.75">
      <c r="B532" s="111"/>
    </row>
    <row r="533" spans="2:2" ht="12.75">
      <c r="B533" s="111"/>
    </row>
    <row r="534" spans="2:2" ht="12.75">
      <c r="B534" s="111"/>
    </row>
    <row r="535" spans="2:2" ht="12.75">
      <c r="B535" s="111"/>
    </row>
    <row r="536" spans="2:2" ht="12.75">
      <c r="B536" s="111"/>
    </row>
    <row r="537" spans="2:2" ht="12.75">
      <c r="B537" s="111"/>
    </row>
    <row r="538" spans="2:2" ht="12.75">
      <c r="B538" s="111"/>
    </row>
    <row r="539" spans="2:2" ht="12.75">
      <c r="B539" s="111"/>
    </row>
    <row r="540" spans="2:2" ht="12.75">
      <c r="B540" s="111"/>
    </row>
    <row r="541" spans="2:2" ht="12.75">
      <c r="B541" s="111"/>
    </row>
    <row r="542" spans="2:2" ht="12.75">
      <c r="B542" s="111"/>
    </row>
    <row r="543" spans="2:2" ht="12.75">
      <c r="B543" s="111"/>
    </row>
    <row r="544" spans="2:2" ht="12.75">
      <c r="B544" s="111"/>
    </row>
    <row r="545" spans="2:2" ht="12.75">
      <c r="B545" s="111"/>
    </row>
    <row r="546" spans="2:2" ht="12.75">
      <c r="B546" s="111"/>
    </row>
    <row r="547" spans="2:2" ht="12.75">
      <c r="B547" s="111"/>
    </row>
    <row r="548" spans="2:2" ht="12.75">
      <c r="B548" s="111"/>
    </row>
    <row r="549" spans="2:2" ht="12.75">
      <c r="B549" s="111"/>
    </row>
    <row r="550" spans="2:2" ht="12.75">
      <c r="B550" s="111"/>
    </row>
    <row r="551" spans="2:2" ht="12.75">
      <c r="B551" s="111"/>
    </row>
    <row r="552" spans="2:2" ht="12.75">
      <c r="B552" s="111"/>
    </row>
    <row r="553" spans="2:2" ht="12.75">
      <c r="B553" s="111"/>
    </row>
    <row r="554" spans="2:2" ht="12.75">
      <c r="B554" s="111"/>
    </row>
    <row r="555" spans="2:2" ht="12.75">
      <c r="B555" s="111"/>
    </row>
    <row r="556" spans="2:2" ht="12.75">
      <c r="B556" s="111"/>
    </row>
    <row r="557" spans="2:2" ht="12.75">
      <c r="B557" s="111"/>
    </row>
    <row r="558" spans="2:2" ht="12.75">
      <c r="B558" s="111"/>
    </row>
    <row r="559" spans="2:2" ht="12.75">
      <c r="B559" s="111"/>
    </row>
    <row r="560" spans="2:2" ht="12.75">
      <c r="B560" s="111"/>
    </row>
    <row r="561" spans="2:2" ht="12.75">
      <c r="B561" s="111"/>
    </row>
    <row r="562" spans="2:2" ht="12.75">
      <c r="B562" s="111"/>
    </row>
    <row r="563" spans="2:2" ht="12.75">
      <c r="B563" s="111"/>
    </row>
    <row r="564" spans="2:2" ht="12.75">
      <c r="B564" s="111"/>
    </row>
    <row r="565" spans="2:2" ht="12.75">
      <c r="B565" s="111"/>
    </row>
    <row r="566" spans="2:2" ht="12.75">
      <c r="B566" s="111"/>
    </row>
    <row r="567" spans="2:2" ht="12.75">
      <c r="B567" s="111"/>
    </row>
    <row r="568" spans="2:2" ht="12.75">
      <c r="B568" s="111"/>
    </row>
    <row r="569" spans="2:2" ht="12.75">
      <c r="B569" s="111"/>
    </row>
    <row r="570" spans="2:2" ht="12.75">
      <c r="B570" s="111"/>
    </row>
    <row r="571" spans="2:2" ht="12.75">
      <c r="B571" s="111"/>
    </row>
    <row r="572" spans="2:2" ht="12.75">
      <c r="B572" s="111"/>
    </row>
    <row r="573" spans="2:2" ht="12.75">
      <c r="B573" s="111"/>
    </row>
    <row r="574" spans="2:2" ht="12.75">
      <c r="B574" s="111"/>
    </row>
    <row r="575" spans="2:2" ht="12.75">
      <c r="B575" s="111"/>
    </row>
    <row r="576" spans="2:2" ht="12.75">
      <c r="B576" s="111"/>
    </row>
    <row r="577" spans="2:2" ht="12.75">
      <c r="B577" s="111"/>
    </row>
    <row r="578" spans="2:2" ht="12.75">
      <c r="B578" s="111"/>
    </row>
    <row r="579" spans="2:2" ht="12.75">
      <c r="B579" s="111"/>
    </row>
    <row r="580" spans="2:2" ht="12.75">
      <c r="B580" s="111"/>
    </row>
    <row r="581" spans="2:2" ht="12.75">
      <c r="B581" s="111"/>
    </row>
    <row r="582" spans="2:2" ht="12.75">
      <c r="B582" s="111"/>
    </row>
    <row r="583" spans="2:2" ht="12.75">
      <c r="B583" s="111"/>
    </row>
    <row r="584" spans="2:2" ht="12.75">
      <c r="B584" s="111"/>
    </row>
    <row r="585" spans="2:2" ht="12.75">
      <c r="B585" s="111"/>
    </row>
    <row r="586" spans="2:2" ht="12.75">
      <c r="B586" s="111"/>
    </row>
    <row r="587" spans="2:2" ht="12.75">
      <c r="B587" s="111"/>
    </row>
    <row r="588" spans="2:2" ht="12.75">
      <c r="B588" s="111"/>
    </row>
    <row r="589" spans="2:2" ht="12.75">
      <c r="B589" s="111"/>
    </row>
    <row r="590" spans="2:2" ht="12.75">
      <c r="B590" s="111"/>
    </row>
    <row r="591" spans="2:2" ht="12.75">
      <c r="B591" s="111"/>
    </row>
    <row r="592" spans="2:2" ht="12.75">
      <c r="B592" s="111"/>
    </row>
    <row r="593" spans="2:2" ht="12.75">
      <c r="B593" s="111"/>
    </row>
    <row r="594" spans="2:2" ht="12.75">
      <c r="B594" s="111"/>
    </row>
    <row r="595" spans="2:2" ht="12.75">
      <c r="B595" s="111"/>
    </row>
    <row r="596" spans="2:2" ht="12.75">
      <c r="B596" s="111"/>
    </row>
    <row r="597" spans="2:2" ht="12.75">
      <c r="B597" s="111"/>
    </row>
    <row r="598" spans="2:2" ht="12.75">
      <c r="B598" s="111"/>
    </row>
    <row r="599" spans="2:2" ht="12.75">
      <c r="B599" s="111"/>
    </row>
    <row r="600" spans="2:2" ht="12.75">
      <c r="B600" s="111"/>
    </row>
    <row r="601" spans="2:2" ht="12.75">
      <c r="B601" s="111"/>
    </row>
    <row r="602" spans="2:2" ht="12.75">
      <c r="B602" s="111"/>
    </row>
    <row r="603" spans="2:2" ht="12.75">
      <c r="B603" s="111"/>
    </row>
    <row r="604" spans="2:2" ht="12.75">
      <c r="B604" s="111"/>
    </row>
    <row r="605" spans="2:2" ht="12.75">
      <c r="B605" s="111"/>
    </row>
    <row r="606" spans="2:2" ht="12.75">
      <c r="B606" s="111"/>
    </row>
    <row r="607" spans="2:2" ht="12.75">
      <c r="B607" s="111"/>
    </row>
    <row r="608" spans="2:2" ht="12.75">
      <c r="B608" s="111"/>
    </row>
    <row r="609" spans="2:2" ht="12.75">
      <c r="B609" s="111"/>
    </row>
    <row r="610" spans="2:2" ht="12.75">
      <c r="B610" s="111"/>
    </row>
    <row r="611" spans="2:2" ht="12.75">
      <c r="B611" s="111"/>
    </row>
    <row r="612" spans="2:2" ht="12.75">
      <c r="B612" s="111"/>
    </row>
    <row r="613" spans="2:2" ht="12.75">
      <c r="B613" s="111"/>
    </row>
    <row r="614" spans="2:2" ht="12.75">
      <c r="B614" s="111"/>
    </row>
    <row r="615" spans="2:2" ht="12.75">
      <c r="B615" s="111"/>
    </row>
    <row r="616" spans="2:2" ht="12.75">
      <c r="B616" s="111"/>
    </row>
    <row r="617" spans="2:2" ht="12.75">
      <c r="B617" s="111"/>
    </row>
    <row r="618" spans="2:2" ht="12.75">
      <c r="B618" s="111"/>
    </row>
    <row r="619" spans="2:2" ht="12.75">
      <c r="B619" s="111"/>
    </row>
    <row r="620" spans="2:2" ht="12.75">
      <c r="B620" s="111"/>
    </row>
    <row r="621" spans="2:2" ht="12.75">
      <c r="B621" s="111"/>
    </row>
    <row r="622" spans="2:2" ht="12.75">
      <c r="B622" s="111"/>
    </row>
    <row r="623" spans="2:2" ht="12.75">
      <c r="B623" s="111"/>
    </row>
    <row r="624" spans="2:2" ht="12.75">
      <c r="B624" s="111"/>
    </row>
    <row r="625" spans="2:2" ht="12.75">
      <c r="B625" s="111"/>
    </row>
    <row r="626" spans="2:2" ht="12.75">
      <c r="B626" s="111"/>
    </row>
    <row r="627" spans="2:2" ht="12.75">
      <c r="B627" s="111"/>
    </row>
    <row r="628" spans="2:2" ht="12.75">
      <c r="B628" s="111"/>
    </row>
    <row r="629" spans="2:2" ht="12.75">
      <c r="B629" s="111"/>
    </row>
    <row r="630" spans="2:2" ht="12.75">
      <c r="B630" s="111"/>
    </row>
    <row r="631" spans="2:2" ht="12.75">
      <c r="B631" s="111"/>
    </row>
    <row r="632" spans="2:2" ht="12.75">
      <c r="B632" s="111"/>
    </row>
    <row r="633" spans="2:2" ht="12.75">
      <c r="B633" s="111"/>
    </row>
    <row r="634" spans="2:2" ht="12.75">
      <c r="B634" s="111"/>
    </row>
    <row r="635" spans="2:2" ht="12.75">
      <c r="B635" s="111"/>
    </row>
    <row r="636" spans="2:2" ht="12.75">
      <c r="B636" s="111"/>
    </row>
    <row r="637" spans="2:2" ht="12.75">
      <c r="B637" s="111"/>
    </row>
    <row r="638" spans="2:2" ht="12.75">
      <c r="B638" s="111"/>
    </row>
    <row r="639" spans="2:2" ht="12.75">
      <c r="B639" s="111"/>
    </row>
    <row r="640" spans="2:2" ht="12.75">
      <c r="B640" s="111"/>
    </row>
    <row r="641" spans="2:2" ht="12.75">
      <c r="B641" s="111"/>
    </row>
    <row r="642" spans="2:2" ht="12.75">
      <c r="B642" s="111"/>
    </row>
    <row r="643" spans="2:2" ht="12.75">
      <c r="B643" s="111"/>
    </row>
    <row r="644" spans="2:2" ht="12.75">
      <c r="B644" s="111"/>
    </row>
    <row r="645" spans="2:2" ht="12.75">
      <c r="B645" s="111"/>
    </row>
    <row r="646" spans="2:2" ht="12.75">
      <c r="B646" s="111"/>
    </row>
    <row r="647" spans="2:2" ht="12.75">
      <c r="B647" s="111"/>
    </row>
    <row r="648" spans="2:2" ht="12.75">
      <c r="B648" s="111"/>
    </row>
    <row r="649" spans="2:2" ht="12.75">
      <c r="B649" s="111"/>
    </row>
    <row r="650" spans="2:2" ht="12.75">
      <c r="B650" s="111"/>
    </row>
    <row r="651" spans="2:2" ht="12.75">
      <c r="B651" s="111"/>
    </row>
    <row r="652" spans="2:2" ht="12.75">
      <c r="B652" s="111"/>
    </row>
    <row r="653" spans="2:2" ht="12.75">
      <c r="B653" s="111"/>
    </row>
    <row r="654" spans="2:2" ht="12.75">
      <c r="B654" s="111"/>
    </row>
    <row r="655" spans="2:2" ht="12.75">
      <c r="B655" s="111"/>
    </row>
    <row r="656" spans="2:2" ht="12.75">
      <c r="B656" s="111"/>
    </row>
    <row r="657" spans="2:2" ht="12.75">
      <c r="B657" s="111"/>
    </row>
    <row r="658" spans="2:2" ht="12.75">
      <c r="B658" s="111"/>
    </row>
    <row r="659" spans="2:2" ht="12.75">
      <c r="B659" s="111"/>
    </row>
    <row r="660" spans="2:2" ht="12.75">
      <c r="B660" s="111"/>
    </row>
    <row r="661" spans="2:2" ht="12.75">
      <c r="B661" s="111"/>
    </row>
    <row r="662" spans="2:2" ht="12.75">
      <c r="B662" s="111"/>
    </row>
    <row r="663" spans="2:2" ht="12.75">
      <c r="B663" s="111"/>
    </row>
    <row r="664" spans="2:2" ht="12.75">
      <c r="B664" s="111"/>
    </row>
    <row r="665" spans="2:2" ht="12.75">
      <c r="B665" s="111"/>
    </row>
    <row r="666" spans="2:2" ht="12.75">
      <c r="B666" s="111"/>
    </row>
    <row r="667" spans="2:2" ht="12.75">
      <c r="B667" s="111"/>
    </row>
    <row r="668" spans="2:2" ht="12.75">
      <c r="B668" s="111"/>
    </row>
    <row r="669" spans="2:2" ht="12.75">
      <c r="B669" s="111"/>
    </row>
    <row r="670" spans="2:2" ht="12.75">
      <c r="B670" s="111"/>
    </row>
    <row r="671" spans="2:2" ht="12.75">
      <c r="B671" s="111"/>
    </row>
    <row r="672" spans="2:2" ht="12.75">
      <c r="B672" s="111"/>
    </row>
    <row r="673" spans="2:2" ht="12.75">
      <c r="B673" s="111"/>
    </row>
    <row r="674" spans="2:2" ht="12.75">
      <c r="B674" s="111"/>
    </row>
    <row r="675" spans="2:2" ht="12.75">
      <c r="B675" s="111"/>
    </row>
    <row r="676" spans="2:2" ht="12.75">
      <c r="B676" s="111"/>
    </row>
    <row r="677" spans="2:2" ht="12.75">
      <c r="B677" s="111"/>
    </row>
    <row r="678" spans="2:2" ht="12.75">
      <c r="B678" s="111"/>
    </row>
    <row r="679" spans="2:2" ht="12.75">
      <c r="B679" s="111"/>
    </row>
    <row r="680" spans="2:2" ht="12.75">
      <c r="B680" s="111"/>
    </row>
    <row r="681" spans="2:2" ht="12.75">
      <c r="B681" s="111"/>
    </row>
    <row r="682" spans="2:2" ht="12.75">
      <c r="B682" s="111"/>
    </row>
    <row r="683" spans="2:2" ht="12.75">
      <c r="B683" s="111"/>
    </row>
    <row r="684" spans="2:2" ht="12.75">
      <c r="B684" s="111"/>
    </row>
    <row r="685" spans="2:2" ht="12.75">
      <c r="B685" s="111"/>
    </row>
    <row r="686" spans="2:2" ht="12.75">
      <c r="B686" s="111"/>
    </row>
    <row r="687" spans="2:2" ht="12.75">
      <c r="B687" s="111"/>
    </row>
    <row r="688" spans="2:2" ht="12.75">
      <c r="B688" s="111"/>
    </row>
    <row r="689" spans="2:2" ht="12.75">
      <c r="B689" s="111"/>
    </row>
    <row r="690" spans="2:2" ht="12.75">
      <c r="B690" s="111"/>
    </row>
    <row r="691" spans="2:2" ht="12.75">
      <c r="B691" s="111"/>
    </row>
    <row r="692" spans="2:2" ht="12.75">
      <c r="B692" s="111"/>
    </row>
    <row r="693" spans="2:2" ht="12.75">
      <c r="B693" s="111"/>
    </row>
    <row r="694" spans="2:2" ht="12.75">
      <c r="B694" s="111"/>
    </row>
    <row r="695" spans="2:2" ht="12.75">
      <c r="B695" s="111"/>
    </row>
    <row r="696" spans="2:2" ht="12.75">
      <c r="B696" s="111"/>
    </row>
    <row r="697" spans="2:2" ht="12.75">
      <c r="B697" s="111"/>
    </row>
    <row r="698" spans="2:2" ht="12.75">
      <c r="B698" s="111"/>
    </row>
    <row r="699" spans="2:2" ht="12.75">
      <c r="B699" s="111"/>
    </row>
    <row r="700" spans="2:2" ht="12.75">
      <c r="B700" s="111"/>
    </row>
    <row r="701" spans="2:2" ht="12.75">
      <c r="B701" s="111"/>
    </row>
    <row r="702" spans="2:2" ht="12.75">
      <c r="B702" s="111"/>
    </row>
    <row r="703" spans="2:2" ht="12.75">
      <c r="B703" s="111"/>
    </row>
    <row r="704" spans="2:2" ht="12.75">
      <c r="B704" s="111"/>
    </row>
    <row r="705" spans="2:2" ht="12.75">
      <c r="B705" s="111"/>
    </row>
    <row r="706" spans="2:2" ht="12.75">
      <c r="B706" s="111"/>
    </row>
    <row r="707" spans="2:2" ht="12.75">
      <c r="B707" s="111"/>
    </row>
    <row r="708" spans="2:2" ht="12.75">
      <c r="B708" s="111"/>
    </row>
    <row r="709" spans="2:2" ht="12.75">
      <c r="B709" s="111"/>
    </row>
    <row r="710" spans="2:2" ht="12.75">
      <c r="B710" s="111"/>
    </row>
    <row r="711" spans="2:2" ht="12.75">
      <c r="B711" s="111"/>
    </row>
    <row r="712" spans="2:2" ht="12.75">
      <c r="B712" s="111"/>
    </row>
    <row r="713" spans="2:2" ht="12.75">
      <c r="B713" s="111"/>
    </row>
    <row r="714" spans="2:2" ht="12.75">
      <c r="B714" s="111"/>
    </row>
    <row r="715" spans="2:2" ht="12.75">
      <c r="B715" s="111"/>
    </row>
    <row r="716" spans="2:2" ht="12.75">
      <c r="B716" s="111"/>
    </row>
    <row r="717" spans="2:2" ht="12.75">
      <c r="B717" s="111"/>
    </row>
    <row r="718" spans="2:2" ht="12.75">
      <c r="B718" s="111"/>
    </row>
    <row r="719" spans="2:2" ht="12.75">
      <c r="B719" s="111"/>
    </row>
    <row r="720" spans="2:2" ht="12.75">
      <c r="B720" s="111"/>
    </row>
    <row r="721" spans="2:2" ht="12.75">
      <c r="B721" s="111"/>
    </row>
    <row r="722" spans="2:2" ht="12.75">
      <c r="B722" s="111"/>
    </row>
    <row r="723" spans="2:2" ht="12.75">
      <c r="B723" s="111"/>
    </row>
    <row r="724" spans="2:2" ht="12.75">
      <c r="B724" s="111"/>
    </row>
    <row r="725" spans="2:2" ht="12.75">
      <c r="B725" s="111"/>
    </row>
    <row r="726" spans="2:2" ht="12.75">
      <c r="B726" s="111"/>
    </row>
    <row r="727" spans="2:2" ht="12.75">
      <c r="B727" s="111"/>
    </row>
    <row r="728" spans="2:2" ht="12.75">
      <c r="B728" s="111"/>
    </row>
    <row r="729" spans="2:2" ht="12.75">
      <c r="B729" s="111"/>
    </row>
    <row r="730" spans="2:2" ht="12.75">
      <c r="B730" s="111"/>
    </row>
    <row r="731" spans="2:2" ht="12.75">
      <c r="B731" s="111"/>
    </row>
    <row r="732" spans="2:2" ht="12.75">
      <c r="B732" s="111"/>
    </row>
    <row r="733" spans="2:2" ht="12.75">
      <c r="B733" s="111"/>
    </row>
    <row r="734" spans="2:2" ht="12.75">
      <c r="B734" s="111"/>
    </row>
    <row r="735" spans="2:2" ht="12.75">
      <c r="B735" s="111"/>
    </row>
    <row r="736" spans="2:2" ht="12.75">
      <c r="B736" s="111"/>
    </row>
    <row r="737" spans="2:2" ht="12.75">
      <c r="B737" s="111"/>
    </row>
    <row r="738" spans="2:2" ht="12.75">
      <c r="B738" s="111"/>
    </row>
    <row r="739" spans="2:2" ht="12.75">
      <c r="B739" s="111"/>
    </row>
    <row r="740" spans="2:2" ht="12.75">
      <c r="B740" s="111"/>
    </row>
    <row r="741" spans="2:2" ht="12.75">
      <c r="B741" s="111"/>
    </row>
    <row r="742" spans="2:2" ht="12.75">
      <c r="B742" s="111"/>
    </row>
    <row r="743" spans="2:2" ht="12.75">
      <c r="B743" s="111"/>
    </row>
    <row r="744" spans="2:2" ht="12.75">
      <c r="B744" s="111"/>
    </row>
    <row r="745" spans="2:2" ht="12.75">
      <c r="B745" s="111"/>
    </row>
    <row r="746" spans="2:2" ht="12.75">
      <c r="B746" s="111"/>
    </row>
    <row r="747" spans="2:2" ht="12.75">
      <c r="B747" s="111"/>
    </row>
    <row r="748" spans="2:2" ht="12.75">
      <c r="B748" s="111"/>
    </row>
    <row r="749" spans="2:2" ht="12.75">
      <c r="B749" s="111"/>
    </row>
    <row r="750" spans="2:2" ht="12.75">
      <c r="B750" s="111"/>
    </row>
    <row r="751" spans="2:2" ht="12.75">
      <c r="B751" s="111"/>
    </row>
    <row r="752" spans="2:2" ht="12.75">
      <c r="B752" s="111"/>
    </row>
    <row r="753" spans="2:2" ht="12.75">
      <c r="B753" s="111"/>
    </row>
    <row r="754" spans="2:2" ht="12.75">
      <c r="B754" s="111"/>
    </row>
    <row r="755" spans="2:2" ht="12.75">
      <c r="B755" s="111"/>
    </row>
    <row r="756" spans="2:2" ht="12.75">
      <c r="B756" s="111"/>
    </row>
    <row r="757" spans="2:2" ht="12.75">
      <c r="B757" s="111"/>
    </row>
    <row r="758" spans="2:2" ht="12.75">
      <c r="B758" s="111"/>
    </row>
    <row r="759" spans="2:2" ht="12.75">
      <c r="B759" s="111"/>
    </row>
    <row r="760" spans="2:2" ht="12.75">
      <c r="B760" s="111"/>
    </row>
    <row r="761" spans="2:2" ht="12.75">
      <c r="B761" s="111"/>
    </row>
    <row r="762" spans="2:2" ht="12.75">
      <c r="B762" s="111"/>
    </row>
    <row r="763" spans="2:2" ht="12.75">
      <c r="B763" s="111"/>
    </row>
    <row r="764" spans="2:2" ht="12.75">
      <c r="B764" s="111"/>
    </row>
    <row r="765" spans="2:2" ht="12.75">
      <c r="B765" s="111"/>
    </row>
    <row r="766" spans="2:2" ht="12.75">
      <c r="B766" s="111"/>
    </row>
    <row r="767" spans="2:2" ht="12.75">
      <c r="B767" s="111"/>
    </row>
    <row r="768" spans="2:2" ht="12.75">
      <c r="B768" s="111"/>
    </row>
    <row r="769" spans="2:2" ht="12.75">
      <c r="B769" s="111"/>
    </row>
    <row r="770" spans="2:2" ht="12.75">
      <c r="B770" s="111"/>
    </row>
    <row r="771" spans="2:2" ht="12.75">
      <c r="B771" s="111"/>
    </row>
    <row r="772" spans="2:2" ht="12.75">
      <c r="B772" s="111"/>
    </row>
    <row r="773" spans="2:2" ht="12.75">
      <c r="B773" s="111"/>
    </row>
    <row r="774" spans="2:2" ht="12.75">
      <c r="B774" s="111"/>
    </row>
    <row r="775" spans="2:2" ht="12.75">
      <c r="B775" s="111"/>
    </row>
    <row r="776" spans="2:2" ht="12.75">
      <c r="B776" s="111"/>
    </row>
    <row r="777" spans="2:2" ht="12.75">
      <c r="B777" s="111"/>
    </row>
    <row r="778" spans="2:2" ht="12.75">
      <c r="B778" s="111"/>
    </row>
    <row r="779" spans="2:2" ht="12.75">
      <c r="B779" s="111"/>
    </row>
    <row r="780" spans="2:2" ht="12.75">
      <c r="B780" s="111"/>
    </row>
    <row r="781" spans="2:2" ht="12.75">
      <c r="B781" s="111"/>
    </row>
    <row r="782" spans="2:2" ht="12.75">
      <c r="B782" s="111"/>
    </row>
    <row r="783" spans="2:2" ht="12.75">
      <c r="B783" s="111"/>
    </row>
    <row r="784" spans="2:2" ht="12.75">
      <c r="B784" s="111"/>
    </row>
    <row r="785" spans="2:2" ht="12.75">
      <c r="B785" s="111"/>
    </row>
    <row r="786" spans="2:2" ht="12.75">
      <c r="B786" s="111"/>
    </row>
    <row r="787" spans="2:2" ht="12.75">
      <c r="B787" s="111"/>
    </row>
    <row r="788" spans="2:2" ht="12.75">
      <c r="B788" s="111"/>
    </row>
    <row r="789" spans="2:2" ht="12.75">
      <c r="B789" s="111"/>
    </row>
    <row r="790" spans="2:2" ht="12.75">
      <c r="B790" s="111"/>
    </row>
    <row r="791" spans="2:2" ht="12.75">
      <c r="B791" s="111"/>
    </row>
    <row r="792" spans="2:2" ht="12.75">
      <c r="B792" s="111"/>
    </row>
    <row r="793" spans="2:2" ht="12.75">
      <c r="B793" s="111"/>
    </row>
    <row r="794" spans="2:2" ht="12.75">
      <c r="B794" s="111"/>
    </row>
    <row r="795" spans="2:2" ht="12.75">
      <c r="B795" s="111"/>
    </row>
    <row r="796" spans="2:2" ht="12.75">
      <c r="B796" s="111"/>
    </row>
    <row r="797" spans="2:2" ht="12.75">
      <c r="B797" s="111"/>
    </row>
    <row r="798" spans="2:2" ht="12.75">
      <c r="B798" s="111"/>
    </row>
    <row r="799" spans="2:2" ht="12.75">
      <c r="B799" s="111"/>
    </row>
    <row r="800" spans="2:2" ht="12.75">
      <c r="B800" s="111"/>
    </row>
    <row r="801" spans="2:2" ht="12.75">
      <c r="B801" s="111"/>
    </row>
    <row r="802" spans="2:2" ht="12.75">
      <c r="B802" s="111"/>
    </row>
    <row r="803" spans="2:2" ht="12.75">
      <c r="B803" s="111"/>
    </row>
    <row r="804" spans="2:2" ht="12.75">
      <c r="B804" s="111"/>
    </row>
    <row r="805" spans="2:2" ht="12.75">
      <c r="B805" s="111"/>
    </row>
    <row r="806" spans="2:2" ht="12.75">
      <c r="B806" s="111"/>
    </row>
    <row r="807" spans="2:2" ht="12.75">
      <c r="B807" s="111"/>
    </row>
    <row r="808" spans="2:2" ht="12.75">
      <c r="B808" s="111"/>
    </row>
    <row r="809" spans="2:2" ht="12.75">
      <c r="B809" s="111"/>
    </row>
    <row r="810" spans="2:2" ht="12.75">
      <c r="B810" s="111"/>
    </row>
    <row r="811" spans="2:2" ht="12.75">
      <c r="B811" s="111"/>
    </row>
    <row r="812" spans="2:2" ht="12.75">
      <c r="B812" s="111"/>
    </row>
    <row r="813" spans="2:2" ht="12.75">
      <c r="B813" s="111"/>
    </row>
    <row r="814" spans="2:2" ht="12.75">
      <c r="B814" s="111"/>
    </row>
    <row r="815" spans="2:2" ht="12.75">
      <c r="B815" s="111"/>
    </row>
    <row r="816" spans="2:2" ht="12.75">
      <c r="B816" s="111"/>
    </row>
    <row r="817" spans="2:2" ht="12.75">
      <c r="B817" s="111"/>
    </row>
    <row r="818" spans="2:2" ht="12.75">
      <c r="B818" s="111"/>
    </row>
    <row r="819" spans="2:2" ht="12.75">
      <c r="B819" s="111"/>
    </row>
    <row r="820" spans="2:2" ht="12.75">
      <c r="B820" s="111"/>
    </row>
    <row r="821" spans="2:2" ht="12.75">
      <c r="B821" s="111"/>
    </row>
    <row r="822" spans="2:2" ht="12.75">
      <c r="B822" s="111"/>
    </row>
    <row r="823" spans="2:2" ht="12.75">
      <c r="B823" s="111"/>
    </row>
    <row r="824" spans="2:2" ht="12.75">
      <c r="B824" s="111"/>
    </row>
    <row r="825" spans="2:2" ht="12.75">
      <c r="B825" s="111"/>
    </row>
    <row r="826" spans="2:2" ht="12.75">
      <c r="B826" s="111"/>
    </row>
    <row r="827" spans="2:2" ht="12.75">
      <c r="B827" s="111"/>
    </row>
    <row r="828" spans="2:2" ht="12.75">
      <c r="B828" s="111"/>
    </row>
    <row r="829" spans="2:2" ht="12.75">
      <c r="B829" s="111"/>
    </row>
    <row r="830" spans="2:2" ht="12.75">
      <c r="B830" s="111"/>
    </row>
    <row r="831" spans="2:2" ht="12.75">
      <c r="B831" s="111"/>
    </row>
    <row r="832" spans="2:2" ht="12.75">
      <c r="B832" s="111"/>
    </row>
    <row r="833" spans="2:2" ht="12.75">
      <c r="B833" s="111"/>
    </row>
    <row r="834" spans="2:2" ht="12.75">
      <c r="B834" s="111"/>
    </row>
    <row r="835" spans="2:2" ht="12.75">
      <c r="B835" s="111"/>
    </row>
    <row r="836" spans="2:2" ht="12.75">
      <c r="B836" s="111"/>
    </row>
    <row r="837" spans="2:2" ht="12.75">
      <c r="B837" s="111"/>
    </row>
    <row r="838" spans="2:2" ht="12.75">
      <c r="B838" s="111"/>
    </row>
    <row r="839" spans="2:2" ht="12.75">
      <c r="B839" s="111"/>
    </row>
    <row r="840" spans="2:2" ht="12.75">
      <c r="B840" s="111"/>
    </row>
    <row r="841" spans="2:2" ht="12.75">
      <c r="B841" s="111"/>
    </row>
    <row r="842" spans="2:2" ht="12.75">
      <c r="B842" s="111"/>
    </row>
    <row r="843" spans="2:2" ht="12.75">
      <c r="B843" s="111"/>
    </row>
    <row r="844" spans="2:2" ht="12.75">
      <c r="B844" s="111"/>
    </row>
    <row r="845" spans="2:2" ht="12.75">
      <c r="B845" s="111"/>
    </row>
    <row r="846" spans="2:2" ht="12.75">
      <c r="B846" s="111"/>
    </row>
    <row r="847" spans="2:2" ht="12.75">
      <c r="B847" s="111"/>
    </row>
    <row r="848" spans="2:2" ht="12.75">
      <c r="B848" s="111"/>
    </row>
    <row r="849" spans="2:2" ht="12.75">
      <c r="B849" s="111"/>
    </row>
    <row r="850" spans="2:2" ht="12.75">
      <c r="B850" s="111"/>
    </row>
    <row r="851" spans="2:2" ht="12.75">
      <c r="B851" s="111"/>
    </row>
    <row r="852" spans="2:2" ht="12.75">
      <c r="B852" s="111"/>
    </row>
    <row r="853" spans="2:2" ht="12.75">
      <c r="B853" s="111"/>
    </row>
    <row r="854" spans="2:2" ht="12.75">
      <c r="B854" s="111"/>
    </row>
    <row r="855" spans="2:2" ht="12.75">
      <c r="B855" s="111"/>
    </row>
    <row r="856" spans="2:2" ht="12.75">
      <c r="B856" s="111"/>
    </row>
    <row r="857" spans="2:2" ht="12.75">
      <c r="B857" s="111"/>
    </row>
    <row r="858" spans="2:2" ht="12.75">
      <c r="B858" s="111"/>
    </row>
    <row r="859" spans="2:2" ht="12.75">
      <c r="B859" s="111"/>
    </row>
    <row r="860" spans="2:2" ht="12.75">
      <c r="B860" s="111"/>
    </row>
    <row r="861" spans="2:2" ht="12.75">
      <c r="B861" s="111"/>
    </row>
    <row r="862" spans="2:2" ht="12.75">
      <c r="B862" s="111"/>
    </row>
    <row r="863" spans="2:2" ht="12.75">
      <c r="B863" s="111"/>
    </row>
    <row r="864" spans="2:2" ht="12.75">
      <c r="B864" s="111"/>
    </row>
    <row r="865" spans="2:2" ht="12.75">
      <c r="B865" s="111"/>
    </row>
    <row r="866" spans="2:2" ht="12.75">
      <c r="B866" s="111"/>
    </row>
    <row r="867" spans="2:2" ht="12.75">
      <c r="B867" s="111"/>
    </row>
    <row r="868" spans="2:2" ht="12.75">
      <c r="B868" s="111"/>
    </row>
    <row r="869" spans="2:2" ht="12.75">
      <c r="B869" s="111"/>
    </row>
    <row r="870" spans="2:2" ht="12.75">
      <c r="B870" s="111"/>
    </row>
    <row r="871" spans="2:2" ht="12.75">
      <c r="B871" s="111"/>
    </row>
    <row r="872" spans="2:2" ht="12.75">
      <c r="B872" s="111"/>
    </row>
    <row r="873" spans="2:2" ht="12.75">
      <c r="B873" s="111"/>
    </row>
    <row r="874" spans="2:2" ht="12.75">
      <c r="B874" s="111"/>
    </row>
    <row r="875" spans="2:2" ht="12.75">
      <c r="B875" s="111"/>
    </row>
    <row r="876" spans="2:2" ht="12.75">
      <c r="B876" s="111"/>
    </row>
    <row r="877" spans="2:2" ht="12.75">
      <c r="B877" s="111"/>
    </row>
    <row r="878" spans="2:2" ht="12.75">
      <c r="B878" s="111"/>
    </row>
    <row r="879" spans="2:2" ht="12.75">
      <c r="B879" s="111"/>
    </row>
    <row r="880" spans="2:2" ht="12.75">
      <c r="B880" s="111"/>
    </row>
    <row r="881" spans="2:2" ht="12.75">
      <c r="B881" s="111"/>
    </row>
    <row r="882" spans="2:2" ht="12.75">
      <c r="B882" s="111"/>
    </row>
    <row r="883" spans="2:2" ht="12.75">
      <c r="B883" s="111"/>
    </row>
    <row r="884" spans="2:2" ht="12.75">
      <c r="B884" s="111"/>
    </row>
    <row r="885" spans="2:2" ht="12.75">
      <c r="B885" s="111"/>
    </row>
    <row r="886" spans="2:2" ht="12.75">
      <c r="B886" s="111"/>
    </row>
    <row r="887" spans="2:2" ht="12.75">
      <c r="B887" s="111"/>
    </row>
    <row r="888" spans="2:2" ht="12.75">
      <c r="B888" s="111"/>
    </row>
    <row r="889" spans="2:2" ht="12.75">
      <c r="B889" s="111"/>
    </row>
    <row r="890" spans="2:2" ht="12.75">
      <c r="B890" s="111"/>
    </row>
    <row r="891" spans="2:2" ht="12.75">
      <c r="B891" s="111"/>
    </row>
    <row r="892" spans="2:2" ht="12.75">
      <c r="B892" s="111"/>
    </row>
    <row r="893" spans="2:2" ht="12.75">
      <c r="B893" s="111"/>
    </row>
    <row r="894" spans="2:2" ht="12.75">
      <c r="B894" s="111"/>
    </row>
    <row r="895" spans="2:2" ht="12.75">
      <c r="B895" s="111"/>
    </row>
    <row r="896" spans="2:2" ht="12.75">
      <c r="B896" s="111"/>
    </row>
    <row r="897" spans="2:2" ht="12.75">
      <c r="B897" s="111"/>
    </row>
    <row r="898" spans="2:2" ht="12.75">
      <c r="B898" s="111"/>
    </row>
    <row r="899" spans="2:2" ht="12.75">
      <c r="B899" s="111"/>
    </row>
    <row r="900" spans="2:2" ht="12.75">
      <c r="B900" s="111"/>
    </row>
    <row r="901" spans="2:2" ht="12.75">
      <c r="B901" s="111"/>
    </row>
    <row r="902" spans="2:2" ht="12.75">
      <c r="B902" s="111"/>
    </row>
    <row r="903" spans="2:2" ht="12.75">
      <c r="B903" s="111"/>
    </row>
    <row r="904" spans="2:2" ht="12.75">
      <c r="B904" s="111"/>
    </row>
    <row r="905" spans="2:2" ht="12.75">
      <c r="B905" s="111"/>
    </row>
    <row r="906" spans="2:2" ht="12.75">
      <c r="B906" s="111"/>
    </row>
    <row r="907" spans="2:2" ht="12.75">
      <c r="B907" s="111"/>
    </row>
    <row r="908" spans="2:2" ht="12.75">
      <c r="B908" s="111"/>
    </row>
    <row r="909" spans="2:2" ht="12.75">
      <c r="B909" s="111"/>
    </row>
    <row r="910" spans="2:2" ht="12.75">
      <c r="B910" s="111"/>
    </row>
    <row r="911" spans="2:2" ht="12.75">
      <c r="B911" s="111"/>
    </row>
    <row r="912" spans="2:2" ht="12.75">
      <c r="B912" s="111"/>
    </row>
    <row r="913" spans="2:2" ht="12.75">
      <c r="B913" s="111"/>
    </row>
    <row r="914" spans="2:2" ht="12.75">
      <c r="B914" s="111"/>
    </row>
    <row r="915" spans="2:2" ht="12.75">
      <c r="B915" s="111"/>
    </row>
    <row r="916" spans="2:2" ht="12.75">
      <c r="B916" s="111"/>
    </row>
    <row r="917" spans="2:2" ht="12.75">
      <c r="B917" s="111"/>
    </row>
    <row r="918" spans="2:2" ht="12.75">
      <c r="B918" s="111"/>
    </row>
    <row r="919" spans="2:2" ht="12.75">
      <c r="B919" s="111"/>
    </row>
    <row r="920" spans="2:2" ht="12.75">
      <c r="B920" s="111"/>
    </row>
    <row r="921" spans="2:2" ht="12.75">
      <c r="B921" s="111"/>
    </row>
    <row r="922" spans="2:2" ht="12.75">
      <c r="B922" s="111"/>
    </row>
    <row r="923" spans="2:2" ht="12.75">
      <c r="B923" s="111"/>
    </row>
    <row r="924" spans="2:2" ht="12.75">
      <c r="B924" s="111"/>
    </row>
    <row r="925" spans="2:2" ht="12.75">
      <c r="B925" s="111"/>
    </row>
    <row r="926" spans="2:2" ht="12.75">
      <c r="B926" s="111"/>
    </row>
    <row r="927" spans="2:2" ht="12.75">
      <c r="B927" s="111"/>
    </row>
    <row r="928" spans="2:2" ht="12.75">
      <c r="B928" s="111"/>
    </row>
    <row r="929" spans="2:2" ht="12.75">
      <c r="B929" s="111"/>
    </row>
    <row r="930" spans="2:2" ht="12.75">
      <c r="B930" s="111"/>
    </row>
    <row r="931" spans="2:2" ht="12.75">
      <c r="B931" s="111"/>
    </row>
    <row r="932" spans="2:2" ht="12.75">
      <c r="B932" s="111"/>
    </row>
    <row r="933" spans="2:2" ht="12.75">
      <c r="B933" s="111"/>
    </row>
    <row r="934" spans="2:2" ht="12.75">
      <c r="B934" s="111"/>
    </row>
    <row r="935" spans="2:2" ht="12.75">
      <c r="B935" s="111"/>
    </row>
    <row r="936" spans="2:2" ht="12.75">
      <c r="B936" s="111"/>
    </row>
    <row r="937" spans="2:2" ht="12.75">
      <c r="B937" s="111"/>
    </row>
    <row r="938" spans="2:2" ht="12.75">
      <c r="B938" s="111"/>
    </row>
    <row r="939" spans="2:2" ht="12.75">
      <c r="B939" s="111"/>
    </row>
    <row r="940" spans="2:2" ht="12.75">
      <c r="B940" s="111"/>
    </row>
    <row r="941" spans="2:2" ht="12.75">
      <c r="B941" s="111"/>
    </row>
    <row r="942" spans="2:2" ht="12.75">
      <c r="B942" s="111"/>
    </row>
    <row r="943" spans="2:2" ht="12.75">
      <c r="B943" s="111"/>
    </row>
    <row r="944" spans="2:2" ht="12.75">
      <c r="B944" s="111"/>
    </row>
    <row r="945" spans="2:2" ht="12.75">
      <c r="B945" s="111"/>
    </row>
    <row r="946" spans="2:2" ht="12.75">
      <c r="B946" s="111"/>
    </row>
    <row r="947" spans="2:2" ht="12.75">
      <c r="B947" s="111"/>
    </row>
    <row r="948" spans="2:2" ht="12.75">
      <c r="B948" s="111"/>
    </row>
    <row r="949" spans="2:2" ht="12.75">
      <c r="B949" s="111"/>
    </row>
    <row r="950" spans="2:2" ht="12.75">
      <c r="B950" s="111"/>
    </row>
    <row r="951" spans="2:2" ht="12.75">
      <c r="B951" s="111"/>
    </row>
    <row r="952" spans="2:2" ht="12.75">
      <c r="B952" s="111"/>
    </row>
    <row r="953" spans="2:2" ht="12.75">
      <c r="B953" s="111"/>
    </row>
    <row r="954" spans="2:2" ht="12.75">
      <c r="B954" s="111"/>
    </row>
    <row r="955" spans="2:2" ht="12.75">
      <c r="B955" s="111"/>
    </row>
    <row r="956" spans="2:2" ht="12.75">
      <c r="B956" s="111"/>
    </row>
    <row r="957" spans="2:2" ht="12.75">
      <c r="B957" s="111"/>
    </row>
    <row r="958" spans="2:2" ht="12.75">
      <c r="B958" s="111"/>
    </row>
    <row r="959" spans="2:2" ht="12.75">
      <c r="B959" s="111"/>
    </row>
    <row r="960" spans="2:2" ht="12.75">
      <c r="B960" s="111"/>
    </row>
    <row r="961" spans="2:2" ht="12.75">
      <c r="B961" s="111"/>
    </row>
    <row r="962" spans="2:2" ht="12.75">
      <c r="B962" s="111"/>
    </row>
    <row r="963" spans="2:2" ht="12.75">
      <c r="B963" s="111"/>
    </row>
    <row r="964" spans="2:2" ht="12.75">
      <c r="B964" s="111"/>
    </row>
    <row r="965" spans="2:2" ht="12.75">
      <c r="B965" s="111"/>
    </row>
    <row r="966" spans="2:2" ht="12.75">
      <c r="B966" s="111"/>
    </row>
    <row r="967" spans="2:2" ht="12.75">
      <c r="B967" s="111"/>
    </row>
    <row r="968" spans="2:2" ht="12.75">
      <c r="B968" s="111"/>
    </row>
    <row r="969" spans="2:2" ht="12.75">
      <c r="B969" s="111"/>
    </row>
    <row r="970" spans="2:2" ht="12.75">
      <c r="B970" s="111"/>
    </row>
    <row r="971" spans="2:2" ht="12.75">
      <c r="B971" s="111"/>
    </row>
    <row r="972" spans="2:2" ht="12.75">
      <c r="B972" s="111"/>
    </row>
    <row r="973" spans="2:2" ht="12.75">
      <c r="B973" s="111"/>
    </row>
    <row r="974" spans="2:2" ht="12.75">
      <c r="B974" s="111"/>
    </row>
    <row r="975" spans="2:2" ht="12.75">
      <c r="B975" s="111"/>
    </row>
    <row r="976" spans="2:2" ht="12.75">
      <c r="B976" s="111"/>
    </row>
    <row r="977" spans="2:2" ht="12.75">
      <c r="B977" s="111"/>
    </row>
    <row r="978" spans="2:2" ht="12.75">
      <c r="B978" s="111"/>
    </row>
    <row r="979" spans="2:2" ht="12.75">
      <c r="B979" s="111"/>
    </row>
    <row r="980" spans="2:2" ht="12.75">
      <c r="B980" s="111"/>
    </row>
    <row r="981" spans="2:2" ht="12.75">
      <c r="B981" s="111"/>
    </row>
    <row r="982" spans="2:2" ht="12.75">
      <c r="B982" s="111"/>
    </row>
    <row r="983" spans="2:2" ht="12.75">
      <c r="B983" s="111"/>
    </row>
    <row r="984" spans="2:2" ht="12.75">
      <c r="B984" s="111"/>
    </row>
    <row r="985" spans="2:2" ht="12.75">
      <c r="B985" s="111"/>
    </row>
    <row r="986" spans="2:2" ht="12.75">
      <c r="B986" s="111"/>
    </row>
    <row r="987" spans="2:2" ht="12.75">
      <c r="B987" s="111"/>
    </row>
    <row r="988" spans="2:2" ht="12.75">
      <c r="B988" s="111"/>
    </row>
    <row r="989" spans="2:2" ht="12.75">
      <c r="B989" s="111"/>
    </row>
    <row r="990" spans="2:2" ht="12.75">
      <c r="B990" s="111"/>
    </row>
    <row r="991" spans="2:2" ht="12.75">
      <c r="B991" s="111"/>
    </row>
    <row r="992" spans="2:2" ht="12.75">
      <c r="B992" s="111"/>
    </row>
    <row r="993" spans="2:2" ht="12.75">
      <c r="B993" s="111"/>
    </row>
    <row r="994" spans="2:2" ht="12.75">
      <c r="B994" s="111"/>
    </row>
    <row r="995" spans="2:2" ht="12.75">
      <c r="B995" s="111"/>
    </row>
    <row r="996" spans="2:2" ht="12.75">
      <c r="B996" s="111"/>
    </row>
    <row r="997" spans="2:2" ht="12.75">
      <c r="B997" s="111"/>
    </row>
    <row r="998" spans="2:2" ht="12.75">
      <c r="B998" s="111"/>
    </row>
    <row r="999" spans="2:2" ht="12.75">
      <c r="B999" s="111"/>
    </row>
    <row r="1000" spans="2:2" ht="12.75">
      <c r="B1000" s="111"/>
    </row>
  </sheetData>
  <mergeCells count="3">
    <mergeCell ref="C4:D4"/>
    <mergeCell ref="A4:B4"/>
    <mergeCell ref="A15:B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7"/>
  <sheetViews>
    <sheetView workbookViewId="0"/>
  </sheetViews>
  <sheetFormatPr baseColWidth="10" defaultColWidth="14.42578125" defaultRowHeight="15.75" customHeight="1"/>
  <cols>
    <col min="5" max="5" width="23" customWidth="1"/>
  </cols>
  <sheetData>
    <row r="2" spans="2:5" ht="15.75" customHeight="1">
      <c r="B2" s="1" t="s">
        <v>155</v>
      </c>
      <c r="C2" s="1" t="s">
        <v>156</v>
      </c>
      <c r="E2" s="1" t="s">
        <v>122</v>
      </c>
    </row>
    <row r="3" spans="2:5" ht="15.75" customHeight="1">
      <c r="B3" s="3">
        <v>3</v>
      </c>
      <c r="C3" s="3">
        <v>0.41</v>
      </c>
      <c r="E3" s="3" t="s">
        <v>131</v>
      </c>
    </row>
    <row r="4" spans="2:5" ht="15.75" customHeight="1">
      <c r="B4" s="3">
        <v>4</v>
      </c>
      <c r="C4" s="3">
        <v>0.49299999999999999</v>
      </c>
      <c r="E4" s="3" t="s">
        <v>157</v>
      </c>
    </row>
    <row r="5" spans="2:5" ht="15.75" customHeight="1">
      <c r="B5" s="3">
        <v>5</v>
      </c>
      <c r="C5" s="3">
        <v>0.54300000000000004</v>
      </c>
      <c r="E5" s="3" t="s">
        <v>158</v>
      </c>
    </row>
    <row r="6" spans="2:5" ht="15.75" customHeight="1">
      <c r="B6" s="3">
        <v>6</v>
      </c>
      <c r="C6" s="3">
        <v>0.56799999999999995</v>
      </c>
      <c r="E6" s="3" t="s">
        <v>147</v>
      </c>
    </row>
    <row r="7" spans="2:5" ht="15.75" customHeight="1">
      <c r="B7" s="3">
        <v>7</v>
      </c>
      <c r="C7" s="3">
        <v>0.59499999999999997</v>
      </c>
      <c r="E7" s="3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PLAN COMPTABLE</vt:lpstr>
      <vt:lpstr>ACHATS - HORS ETAMINE</vt:lpstr>
      <vt:lpstr>ACHATS</vt:lpstr>
      <vt:lpstr>ETAMINE</vt:lpstr>
      <vt:lpstr>DEPLACEMENTS</vt:lpstr>
      <vt:lpstr>SUIVI ENCAISSEMENT</vt:lpstr>
      <vt:lpstr>VIREMENTS</vt:lpstr>
      <vt:lpstr>COMPTE ETAMINE</vt:lpstr>
      <vt:lpstr>PARAMETRAGE</vt:lpstr>
      <vt:lpstr>SUIVI D'ACTIVITE</vt:lpstr>
      <vt:lpstr>Compte de résultat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MAURICE Nils</dc:creator>
  <cp:lastModifiedBy>Maurice Nils</cp:lastModifiedBy>
  <dcterms:created xsi:type="dcterms:W3CDTF">2017-05-17T15:32:58Z</dcterms:created>
  <dcterms:modified xsi:type="dcterms:W3CDTF">2017-05-17T15:32:58Z</dcterms:modified>
</cp:coreProperties>
</file>